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uno\Documents\"/>
    </mc:Choice>
  </mc:AlternateContent>
  <bookViews>
    <workbookView xWindow="0" yWindow="0" windowWidth="20490" windowHeight="7755" tabRatio="705"/>
  </bookViews>
  <sheets>
    <sheet name="Introdução" sheetId="5" r:id="rId1"/>
    <sheet name="Exemplo - 01" sheetId="1" r:id="rId2"/>
    <sheet name="Exemplo - 02" sheetId="2" r:id="rId3"/>
    <sheet name="Exemplo - 03" sheetId="3" r:id="rId4"/>
    <sheet name="Exemplo - 04" sheetId="4" r:id="rId5"/>
    <sheet name="Exemplo - 05" sheetId="7" r:id="rId6"/>
    <sheet name="Exemplo - 06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5" l="1"/>
  <c r="F5" i="5"/>
  <c r="F6" i="5"/>
  <c r="F7" i="5"/>
  <c r="F8" i="5"/>
  <c r="F10" i="5"/>
  <c r="L6" i="6"/>
  <c r="H10" i="4"/>
  <c r="H6" i="7"/>
  <c r="F6" i="7"/>
  <c r="H4" i="7"/>
  <c r="H4" i="3"/>
  <c r="G4" i="2"/>
  <c r="I6" i="1"/>
  <c r="I4" i="1"/>
  <c r="J4" i="1"/>
  <c r="L8" i="6" l="1"/>
  <c r="L7" i="6"/>
  <c r="H5" i="6"/>
  <c r="H6" i="6"/>
  <c r="H7" i="6"/>
  <c r="H8" i="6"/>
  <c r="H9" i="6"/>
  <c r="H10" i="6"/>
  <c r="H11" i="6"/>
  <c r="M4" i="6" s="1"/>
  <c r="H12" i="6"/>
  <c r="H13" i="6"/>
  <c r="H14" i="6"/>
  <c r="H15" i="6"/>
  <c r="H4" i="6"/>
  <c r="G5" i="6"/>
  <c r="G6" i="6"/>
  <c r="G7" i="6"/>
  <c r="G8" i="6"/>
  <c r="G9" i="6"/>
  <c r="G10" i="6"/>
  <c r="G11" i="6"/>
  <c r="G12" i="6"/>
  <c r="G13" i="6"/>
  <c r="G14" i="6"/>
  <c r="G15" i="6"/>
  <c r="G4" i="6"/>
  <c r="H5" i="4"/>
  <c r="H4" i="4"/>
  <c r="J5" i="3" l="1"/>
  <c r="I5" i="3"/>
  <c r="I4" i="3"/>
  <c r="J4" i="3"/>
  <c r="B5" i="2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J6" i="1"/>
  <c r="F5" i="1"/>
  <c r="F6" i="1"/>
  <c r="F7" i="1"/>
  <c r="F8" i="1"/>
  <c r="F9" i="1"/>
  <c r="F10" i="1"/>
  <c r="F11" i="1"/>
  <c r="F4" i="1"/>
  <c r="G5" i="2" l="1"/>
  <c r="G7" i="2"/>
  <c r="G6" i="2"/>
</calcChain>
</file>

<file path=xl/sharedStrings.xml><?xml version="1.0" encoding="utf-8"?>
<sst xmlns="http://schemas.openxmlformats.org/spreadsheetml/2006/main" count="176" uniqueCount="76">
  <si>
    <t>Produto</t>
  </si>
  <si>
    <t>Caneta</t>
  </si>
  <si>
    <t>Lápis</t>
  </si>
  <si>
    <t>Borracha</t>
  </si>
  <si>
    <t>Régua</t>
  </si>
  <si>
    <t>Loja</t>
  </si>
  <si>
    <t>Sul</t>
  </si>
  <si>
    <t>Norte</t>
  </si>
  <si>
    <t>Qtd</t>
  </si>
  <si>
    <t>Total</t>
  </si>
  <si>
    <t>Preço</t>
  </si>
  <si>
    <t>SomarProduto</t>
  </si>
  <si>
    <t>Somase</t>
  </si>
  <si>
    <t>JAN</t>
  </si>
  <si>
    <t>FEV</t>
  </si>
  <si>
    <t>MAR</t>
  </si>
  <si>
    <t>Vendedores</t>
  </si>
  <si>
    <t>Lucas</t>
  </si>
  <si>
    <t>Rogério</t>
  </si>
  <si>
    <t>Mateus</t>
  </si>
  <si>
    <t>Monise</t>
  </si>
  <si>
    <t>Comissão</t>
  </si>
  <si>
    <t>Vendedor</t>
  </si>
  <si>
    <t xml:space="preserve"> </t>
  </si>
  <si>
    <t>Fabricante</t>
  </si>
  <si>
    <t>Tabela de Vendas - JAN/18</t>
  </si>
  <si>
    <t>TOTAL em Vendas R$</t>
  </si>
  <si>
    <t>Tema de Hoje: SomarProduto</t>
  </si>
  <si>
    <t>Tema da Aula: SomarProduto</t>
  </si>
  <si>
    <t>Data</t>
  </si>
  <si>
    <t>Qtd. Vendas</t>
  </si>
  <si>
    <t>ABR</t>
  </si>
  <si>
    <t>MÊS</t>
  </si>
  <si>
    <t>FIAT</t>
  </si>
  <si>
    <t>GM</t>
  </si>
  <si>
    <t>VW</t>
  </si>
  <si>
    <t>FORD</t>
  </si>
  <si>
    <t>Onyx</t>
  </si>
  <si>
    <t>Up</t>
  </si>
  <si>
    <t>KA</t>
  </si>
  <si>
    <t>Mobi</t>
  </si>
  <si>
    <t>Carro</t>
  </si>
  <si>
    <t>Mês</t>
  </si>
  <si>
    <t>Centro de Custo</t>
  </si>
  <si>
    <t>Funcionário</t>
  </si>
  <si>
    <t>Geovana Santos</t>
  </si>
  <si>
    <t>Martina Correia</t>
  </si>
  <si>
    <t>Leonardo Ritty</t>
  </si>
  <si>
    <t>Marcio Sanches</t>
  </si>
  <si>
    <t>Leonel Prado</t>
  </si>
  <si>
    <t>Marcia Vasques</t>
  </si>
  <si>
    <t>Renata Tella</t>
  </si>
  <si>
    <t>Vinicius Sartori</t>
  </si>
  <si>
    <t>Manoela Garcia</t>
  </si>
  <si>
    <t>Leandro de Paula</t>
  </si>
  <si>
    <t>Rita Ruth</t>
  </si>
  <si>
    <t>Germano Salls</t>
  </si>
  <si>
    <t>Sexo</t>
  </si>
  <si>
    <t>F</t>
  </si>
  <si>
    <t>M</t>
  </si>
  <si>
    <t>Salário</t>
  </si>
  <si>
    <t>Benefícios</t>
  </si>
  <si>
    <t>Bônus</t>
  </si>
  <si>
    <t>Abseteve</t>
  </si>
  <si>
    <t>Item</t>
  </si>
  <si>
    <t>Resultado</t>
  </si>
  <si>
    <t>Sexo - M</t>
  </si>
  <si>
    <t>DATA</t>
  </si>
  <si>
    <t>Matrículas</t>
  </si>
  <si>
    <t>Início</t>
  </si>
  <si>
    <t>Término</t>
  </si>
  <si>
    <t>TOTAL</t>
  </si>
  <si>
    <t>Dias</t>
  </si>
  <si>
    <t>Média</t>
  </si>
  <si>
    <t>Análises</t>
  </si>
  <si>
    <t>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</si>
</sst>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Ebrima"/>
    </font>
    <font>
      <b/>
      <sz val="12"/>
      <color theme="0"/>
      <name val="Ebrima"/>
    </font>
    <font>
      <sz val="11"/>
      <color theme="1"/>
      <name val="Ebrima"/>
    </font>
    <font>
      <b/>
      <sz val="11"/>
      <color theme="0"/>
      <name val="Ebrima"/>
    </font>
    <font>
      <b/>
      <sz val="18"/>
      <color theme="0"/>
      <name val="Ebrima"/>
    </font>
    <font>
      <b/>
      <sz val="22"/>
      <color theme="0"/>
      <name val="Ebrima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16" fontId="0" fillId="0" borderId="0" xfId="0" applyNumberFormat="1"/>
    <xf numFmtId="9" fontId="0" fillId="0" borderId="0" xfId="0" applyNumberFormat="1"/>
    <xf numFmtId="0" fontId="3" fillId="3" borderId="0" xfId="0" applyFont="1" applyFill="1" applyAlignment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44" fontId="4" fillId="4" borderId="0" xfId="1" applyFont="1" applyFill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/>
    </xf>
    <xf numFmtId="44" fontId="0" fillId="0" borderId="0" xfId="0" applyNumberFormat="1" applyAlignment="1">
      <alignment horizontal="center"/>
    </xf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44" fontId="0" fillId="0" borderId="0" xfId="0" applyNumberFormat="1"/>
    <xf numFmtId="14" fontId="0" fillId="0" borderId="0" xfId="0" applyNumberFormat="1"/>
    <xf numFmtId="0" fontId="8" fillId="0" borderId="0" xfId="0" applyFont="1"/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right"/>
    </xf>
    <xf numFmtId="0" fontId="9" fillId="5" borderId="0" xfId="0" applyFont="1" applyFill="1"/>
    <xf numFmtId="44" fontId="0" fillId="0" borderId="0" xfId="1" applyFon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tabSelected="1" zoomScale="130" zoomScaleNormal="130" workbookViewId="0">
      <selection activeCell="D10" sqref="D10"/>
    </sheetView>
  </sheetViews>
  <sheetFormatPr defaultRowHeight="15" x14ac:dyDescent="0.25"/>
  <cols>
    <col min="2" max="2" width="11.42578125" customWidth="1"/>
    <col min="3" max="3" width="13.42578125" customWidth="1"/>
    <col min="4" max="4" width="15.42578125" customWidth="1"/>
    <col min="6" max="6" width="9.85546875" bestFit="1" customWidth="1"/>
  </cols>
  <sheetData>
    <row r="1" spans="2:6" s="13" customFormat="1" ht="39" x14ac:dyDescent="0.95">
      <c r="B1" s="15" t="s">
        <v>27</v>
      </c>
    </row>
    <row r="3" spans="2:6" ht="26.25" x14ac:dyDescent="0.65">
      <c r="B3" s="16" t="s">
        <v>25</v>
      </c>
      <c r="C3" s="16"/>
      <c r="D3" s="16"/>
    </row>
    <row r="4" spans="2:6" ht="21.75" x14ac:dyDescent="0.55000000000000004">
      <c r="B4" s="3" t="s">
        <v>0</v>
      </c>
      <c r="C4" s="3" t="s">
        <v>8</v>
      </c>
      <c r="D4" s="3" t="s">
        <v>10</v>
      </c>
    </row>
    <row r="5" spans="2:6" ht="20.25" x14ac:dyDescent="0.5">
      <c r="B5" s="4" t="s">
        <v>1</v>
      </c>
      <c r="C5" s="5">
        <v>5</v>
      </c>
      <c r="D5" s="6">
        <v>2.36</v>
      </c>
      <c r="F5" s="18">
        <f>C5*D5</f>
        <v>11.799999999999999</v>
      </c>
    </row>
    <row r="6" spans="2:6" ht="20.25" x14ac:dyDescent="0.5">
      <c r="B6" s="7" t="s">
        <v>2</v>
      </c>
      <c r="C6" s="8">
        <v>6</v>
      </c>
      <c r="D6" s="9">
        <v>1.99</v>
      </c>
      <c r="F6" s="18">
        <f t="shared" ref="F6:F8" si="0">C6*D6</f>
        <v>11.94</v>
      </c>
    </row>
    <row r="7" spans="2:6" ht="20.25" x14ac:dyDescent="0.5">
      <c r="B7" s="4" t="s">
        <v>3</v>
      </c>
      <c r="C7" s="5">
        <v>4</v>
      </c>
      <c r="D7" s="6">
        <v>4.55</v>
      </c>
      <c r="F7" s="18">
        <f t="shared" si="0"/>
        <v>18.2</v>
      </c>
    </row>
    <row r="8" spans="2:6" ht="20.25" x14ac:dyDescent="0.5">
      <c r="B8" s="7" t="s">
        <v>4</v>
      </c>
      <c r="C8" s="8">
        <v>3</v>
      </c>
      <c r="D8" s="9">
        <v>6.99</v>
      </c>
      <c r="F8" s="18">
        <f t="shared" si="0"/>
        <v>20.97</v>
      </c>
    </row>
    <row r="9" spans="2:6" x14ac:dyDescent="0.25">
      <c r="C9" s="10"/>
      <c r="D9" s="10"/>
    </row>
    <row r="10" spans="2:6" ht="20.25" x14ac:dyDescent="0.5">
      <c r="B10" s="17" t="s">
        <v>26</v>
      </c>
      <c r="C10" s="17"/>
      <c r="D10" s="11">
        <f>SUMPRODUCT((C5:C8),(D5:D8))</f>
        <v>62.91</v>
      </c>
      <c r="F10" s="18">
        <f>SUM(F5:F8)</f>
        <v>62.91</v>
      </c>
    </row>
    <row r="11" spans="2:6" x14ac:dyDescent="0.25">
      <c r="C11" s="10"/>
      <c r="D11" s="12"/>
    </row>
    <row r="12" spans="2:6" x14ac:dyDescent="0.25">
      <c r="C12" s="10"/>
      <c r="D12" s="10"/>
    </row>
  </sheetData>
  <mergeCells count="2">
    <mergeCell ref="B3:D3"/>
    <mergeCell ref="B10:C10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zoomScale="150" zoomScaleNormal="150" workbookViewId="0">
      <selection activeCell="J7" sqref="J7"/>
    </sheetView>
  </sheetViews>
  <sheetFormatPr defaultRowHeight="15" x14ac:dyDescent="0.25"/>
  <cols>
    <col min="4" max="4" width="6" bestFit="1" customWidth="1"/>
    <col min="5" max="5" width="4.28515625" bestFit="1" customWidth="1"/>
    <col min="9" max="9" width="13.85546875" bestFit="1" customWidth="1"/>
  </cols>
  <sheetData>
    <row r="1" spans="2:10" s="13" customFormat="1" ht="32.25" x14ac:dyDescent="0.8">
      <c r="B1" s="14" t="s">
        <v>28</v>
      </c>
    </row>
    <row r="3" spans="2:10" x14ac:dyDescent="0.25">
      <c r="B3" t="s">
        <v>0</v>
      </c>
      <c r="C3" t="s">
        <v>5</v>
      </c>
      <c r="D3" t="s">
        <v>10</v>
      </c>
      <c r="E3" t="s">
        <v>8</v>
      </c>
      <c r="F3" t="s">
        <v>9</v>
      </c>
      <c r="I3" t="s">
        <v>11</v>
      </c>
      <c r="J3" t="s">
        <v>12</v>
      </c>
    </row>
    <row r="4" spans="2:10" x14ac:dyDescent="0.25">
      <c r="B4" t="s">
        <v>1</v>
      </c>
      <c r="C4" t="s">
        <v>6</v>
      </c>
      <c r="D4">
        <v>1.25</v>
      </c>
      <c r="E4">
        <v>15</v>
      </c>
      <c r="F4">
        <f>E4*D4</f>
        <v>18.75</v>
      </c>
      <c r="H4" t="s">
        <v>4</v>
      </c>
      <c r="I4">
        <f>SUMPRODUCT((B4:B11=H4)*(D4:D11)*(E4:E11))</f>
        <v>38.870000000000005</v>
      </c>
      <c r="J4">
        <f>SUMIF(B:B,H4,F:F)</f>
        <v>38.870000000000005</v>
      </c>
    </row>
    <row r="5" spans="2:10" x14ac:dyDescent="0.25">
      <c r="B5" t="s">
        <v>2</v>
      </c>
      <c r="C5" t="s">
        <v>6</v>
      </c>
      <c r="D5">
        <v>1.1499999999999999</v>
      </c>
      <c r="E5">
        <v>25</v>
      </c>
      <c r="F5">
        <f t="shared" ref="F5:F11" si="0">E5*D5</f>
        <v>28.749999999999996</v>
      </c>
    </row>
    <row r="6" spans="2:10" x14ac:dyDescent="0.25">
      <c r="B6" t="s">
        <v>3</v>
      </c>
      <c r="C6" t="s">
        <v>6</v>
      </c>
      <c r="D6">
        <v>2.25</v>
      </c>
      <c r="E6">
        <v>18</v>
      </c>
      <c r="F6">
        <f t="shared" si="0"/>
        <v>40.5</v>
      </c>
      <c r="H6" t="s">
        <v>2</v>
      </c>
      <c r="I6">
        <f>SUMPRODUCT((B4:B11=H6)*(C4:C11=H7)*(D4:D11)*(E4:E11))</f>
        <v>28.749999999999996</v>
      </c>
      <c r="J6">
        <f>SUMIFS(F:F,B:B,H6,C:C,H7)</f>
        <v>28.749999999999996</v>
      </c>
    </row>
    <row r="7" spans="2:10" x14ac:dyDescent="0.25">
      <c r="B7" t="s">
        <v>4</v>
      </c>
      <c r="C7" t="s">
        <v>6</v>
      </c>
      <c r="D7">
        <v>2.99</v>
      </c>
      <c r="E7">
        <v>2</v>
      </c>
      <c r="F7">
        <f t="shared" si="0"/>
        <v>5.98</v>
      </c>
      <c r="H7" t="s">
        <v>6</v>
      </c>
    </row>
    <row r="8" spans="2:10" x14ac:dyDescent="0.25">
      <c r="B8" t="s">
        <v>1</v>
      </c>
      <c r="C8" t="s">
        <v>7</v>
      </c>
      <c r="D8">
        <v>1.25</v>
      </c>
      <c r="E8">
        <v>3</v>
      </c>
      <c r="F8">
        <f t="shared" si="0"/>
        <v>3.75</v>
      </c>
    </row>
    <row r="9" spans="2:10" x14ac:dyDescent="0.25">
      <c r="B9" t="s">
        <v>2</v>
      </c>
      <c r="C9" t="s">
        <v>7</v>
      </c>
      <c r="D9">
        <v>1.1499999999999999</v>
      </c>
      <c r="E9">
        <v>5</v>
      </c>
      <c r="F9">
        <f t="shared" si="0"/>
        <v>5.75</v>
      </c>
    </row>
    <row r="10" spans="2:10" x14ac:dyDescent="0.25">
      <c r="B10" t="s">
        <v>3</v>
      </c>
      <c r="C10" t="s">
        <v>7</v>
      </c>
      <c r="D10">
        <v>2.25</v>
      </c>
      <c r="E10">
        <v>9</v>
      </c>
      <c r="F10">
        <f t="shared" si="0"/>
        <v>20.25</v>
      </c>
    </row>
    <row r="11" spans="2:10" x14ac:dyDescent="0.25">
      <c r="B11" t="s">
        <v>4</v>
      </c>
      <c r="C11" t="s">
        <v>7</v>
      </c>
      <c r="D11">
        <v>2.99</v>
      </c>
      <c r="E11">
        <v>11</v>
      </c>
      <c r="F11">
        <f t="shared" si="0"/>
        <v>32.89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4" sqref="G4"/>
    </sheetView>
  </sheetViews>
  <sheetFormatPr defaultRowHeight="15" x14ac:dyDescent="0.25"/>
  <cols>
    <col min="3" max="3" width="11.85546875" bestFit="1" customWidth="1"/>
    <col min="6" max="6" width="5.140625" bestFit="1" customWidth="1"/>
    <col min="7" max="7" width="11.85546875" bestFit="1" customWidth="1"/>
  </cols>
  <sheetData>
    <row r="1" spans="1:7" s="13" customFormat="1" ht="39" x14ac:dyDescent="0.95">
      <c r="B1" s="15" t="s">
        <v>27</v>
      </c>
    </row>
    <row r="2" spans="1:7" x14ac:dyDescent="0.25">
      <c r="A2" s="1"/>
    </row>
    <row r="3" spans="1:7" x14ac:dyDescent="0.25">
      <c r="B3" t="s">
        <v>29</v>
      </c>
      <c r="C3" t="s">
        <v>30</v>
      </c>
      <c r="F3" t="s">
        <v>32</v>
      </c>
      <c r="G3" t="s">
        <v>30</v>
      </c>
    </row>
    <row r="4" spans="1:7" x14ac:dyDescent="0.25">
      <c r="B4" s="1">
        <v>43101</v>
      </c>
      <c r="C4">
        <v>106</v>
      </c>
      <c r="E4">
        <v>1</v>
      </c>
      <c r="F4" t="s">
        <v>13</v>
      </c>
      <c r="G4">
        <f>SUMPRODUCT((MONTH(B4:B21)=E4)*(C4:C21))</f>
        <v>598</v>
      </c>
    </row>
    <row r="5" spans="1:7" x14ac:dyDescent="0.25">
      <c r="B5" s="1">
        <f>B4+7</f>
        <v>43108</v>
      </c>
      <c r="C5">
        <v>121</v>
      </c>
      <c r="E5">
        <v>2</v>
      </c>
      <c r="F5" t="s">
        <v>14</v>
      </c>
      <c r="G5">
        <f>SUMPRODUCT((MONTH($B$4:$B$21)=E5)*($C$4:$C$21))</f>
        <v>649</v>
      </c>
    </row>
    <row r="6" spans="1:7" x14ac:dyDescent="0.25">
      <c r="B6" s="1">
        <f t="shared" ref="B6:B20" si="0">B5+7</f>
        <v>43115</v>
      </c>
      <c r="C6">
        <v>122</v>
      </c>
      <c r="E6">
        <v>3</v>
      </c>
      <c r="F6" t="s">
        <v>15</v>
      </c>
      <c r="G6">
        <f>SUMPRODUCT((MONTH($B$4:$B$21)=E6)*($C$4:$C$21))</f>
        <v>590</v>
      </c>
    </row>
    <row r="7" spans="1:7" x14ac:dyDescent="0.25">
      <c r="B7" s="1">
        <f t="shared" si="0"/>
        <v>43122</v>
      </c>
      <c r="C7">
        <v>114</v>
      </c>
      <c r="E7">
        <v>4</v>
      </c>
      <c r="F7" t="s">
        <v>31</v>
      </c>
      <c r="G7">
        <f>SUMPRODUCT((MONTH($B$4:$B$21)=E7)*($C$4:$C$21))</f>
        <v>802</v>
      </c>
    </row>
    <row r="8" spans="1:7" x14ac:dyDescent="0.25">
      <c r="B8" s="1">
        <f t="shared" si="0"/>
        <v>43129</v>
      </c>
      <c r="C8">
        <v>135</v>
      </c>
    </row>
    <row r="9" spans="1:7" x14ac:dyDescent="0.25">
      <c r="B9" s="1">
        <f t="shared" si="0"/>
        <v>43136</v>
      </c>
      <c r="C9">
        <v>196</v>
      </c>
    </row>
    <row r="10" spans="1:7" x14ac:dyDescent="0.25">
      <c r="B10" s="1">
        <f t="shared" si="0"/>
        <v>43143</v>
      </c>
      <c r="C10">
        <v>171</v>
      </c>
    </row>
    <row r="11" spans="1:7" x14ac:dyDescent="0.25">
      <c r="B11" s="1">
        <f t="shared" si="0"/>
        <v>43150</v>
      </c>
      <c r="C11">
        <v>100</v>
      </c>
    </row>
    <row r="12" spans="1:7" x14ac:dyDescent="0.25">
      <c r="B12" s="1">
        <f t="shared" si="0"/>
        <v>43157</v>
      </c>
      <c r="C12">
        <v>182</v>
      </c>
    </row>
    <row r="13" spans="1:7" x14ac:dyDescent="0.25">
      <c r="B13" s="1">
        <f t="shared" si="0"/>
        <v>43164</v>
      </c>
      <c r="C13">
        <v>174</v>
      </c>
    </row>
    <row r="14" spans="1:7" x14ac:dyDescent="0.25">
      <c r="B14" s="1">
        <f t="shared" si="0"/>
        <v>43171</v>
      </c>
      <c r="C14">
        <v>115</v>
      </c>
    </row>
    <row r="15" spans="1:7" x14ac:dyDescent="0.25">
      <c r="B15" s="1">
        <f t="shared" si="0"/>
        <v>43178</v>
      </c>
      <c r="C15">
        <v>111</v>
      </c>
    </row>
    <row r="16" spans="1:7" x14ac:dyDescent="0.25">
      <c r="B16" s="1">
        <f t="shared" si="0"/>
        <v>43185</v>
      </c>
      <c r="C16">
        <v>190</v>
      </c>
    </row>
    <row r="17" spans="2:3" x14ac:dyDescent="0.25">
      <c r="B17" s="1">
        <f t="shared" si="0"/>
        <v>43192</v>
      </c>
      <c r="C17">
        <v>155</v>
      </c>
    </row>
    <row r="18" spans="2:3" x14ac:dyDescent="0.25">
      <c r="B18" s="1">
        <f t="shared" si="0"/>
        <v>43199</v>
      </c>
      <c r="C18">
        <v>169</v>
      </c>
    </row>
    <row r="19" spans="2:3" x14ac:dyDescent="0.25">
      <c r="B19" s="1">
        <f>B18+7</f>
        <v>43206</v>
      </c>
      <c r="C19">
        <v>195</v>
      </c>
    </row>
    <row r="20" spans="2:3" x14ac:dyDescent="0.25">
      <c r="B20" s="1">
        <f t="shared" si="0"/>
        <v>43213</v>
      </c>
      <c r="C20">
        <v>183</v>
      </c>
    </row>
    <row r="21" spans="2:3" x14ac:dyDescent="0.25">
      <c r="B21" s="1">
        <f>B20+7</f>
        <v>43220</v>
      </c>
      <c r="C21">
        <v>100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"/>
  <sheetViews>
    <sheetView zoomScale="140" zoomScaleNormal="140" workbookViewId="0">
      <selection activeCell="L4" sqref="L4"/>
    </sheetView>
  </sheetViews>
  <sheetFormatPr defaultRowHeight="15" x14ac:dyDescent="0.25"/>
  <cols>
    <col min="2" max="2" width="11.85546875" bestFit="1" customWidth="1"/>
  </cols>
  <sheetData>
    <row r="1" spans="2:10" s="13" customFormat="1" ht="39" x14ac:dyDescent="0.95">
      <c r="B1" s="15" t="s">
        <v>27</v>
      </c>
    </row>
    <row r="3" spans="2:10" x14ac:dyDescent="0.25">
      <c r="B3" t="s">
        <v>16</v>
      </c>
      <c r="C3" t="s">
        <v>13</v>
      </c>
      <c r="D3" t="s">
        <v>14</v>
      </c>
      <c r="E3" t="s">
        <v>15</v>
      </c>
      <c r="G3" t="s">
        <v>22</v>
      </c>
      <c r="H3" t="s">
        <v>13</v>
      </c>
      <c r="I3" t="s">
        <v>14</v>
      </c>
      <c r="J3" t="s">
        <v>15</v>
      </c>
    </row>
    <row r="4" spans="2:10" x14ac:dyDescent="0.25">
      <c r="B4" t="s">
        <v>17</v>
      </c>
      <c r="C4">
        <v>1500</v>
      </c>
      <c r="D4">
        <v>1600</v>
      </c>
      <c r="E4">
        <v>1700</v>
      </c>
      <c r="G4" t="s">
        <v>20</v>
      </c>
      <c r="H4">
        <f>SUMPRODUCT((B4:B7=G4)*(C4:C7))*C9</f>
        <v>140</v>
      </c>
      <c r="I4">
        <f t="shared" ref="I4:J4" si="0">SUMPRODUCT(($B$4:$B$7=$G4)*(D$4:D$7))*$C$9</f>
        <v>160</v>
      </c>
      <c r="J4">
        <f t="shared" si="0"/>
        <v>200</v>
      </c>
    </row>
    <row r="5" spans="2:10" x14ac:dyDescent="0.25">
      <c r="B5" t="s">
        <v>18</v>
      </c>
      <c r="C5">
        <v>1600</v>
      </c>
      <c r="D5">
        <v>1800</v>
      </c>
      <c r="E5">
        <v>1700</v>
      </c>
      <c r="G5" t="s">
        <v>20</v>
      </c>
      <c r="H5" t="s">
        <v>23</v>
      </c>
      <c r="I5">
        <f>VLOOKUP($G5,$B$3:$E$7,3,0)*$C$9</f>
        <v>160</v>
      </c>
      <c r="J5">
        <f>VLOOKUP($G5,$B$3:$E$7,4,0)*$C$9</f>
        <v>200</v>
      </c>
    </row>
    <row r="6" spans="2:10" x14ac:dyDescent="0.25">
      <c r="B6" t="s">
        <v>19</v>
      </c>
      <c r="C6">
        <v>1700</v>
      </c>
      <c r="D6">
        <v>1900</v>
      </c>
      <c r="E6">
        <v>1800</v>
      </c>
    </row>
    <row r="7" spans="2:10" x14ac:dyDescent="0.25">
      <c r="B7" t="s">
        <v>20</v>
      </c>
      <c r="C7">
        <v>1400</v>
      </c>
      <c r="D7">
        <v>1600</v>
      </c>
      <c r="E7">
        <v>2000</v>
      </c>
    </row>
    <row r="9" spans="2:10" x14ac:dyDescent="0.25">
      <c r="B9" t="s">
        <v>21</v>
      </c>
      <c r="C9" s="2">
        <v>0.1</v>
      </c>
      <c r="D9" s="2"/>
      <c r="E9" s="2"/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"/>
  <sheetViews>
    <sheetView zoomScale="120" zoomScaleNormal="120" workbookViewId="0">
      <selection activeCell="G4" sqref="G4"/>
    </sheetView>
  </sheetViews>
  <sheetFormatPr defaultRowHeight="15" x14ac:dyDescent="0.25"/>
  <cols>
    <col min="2" max="2" width="11.28515625" customWidth="1"/>
    <col min="7" max="7" width="10.28515625" bestFit="1" customWidth="1"/>
    <col min="10" max="10" width="10.5703125" bestFit="1" customWidth="1"/>
  </cols>
  <sheetData>
    <row r="1" spans="2:12" s="13" customFormat="1" ht="39" x14ac:dyDescent="0.95">
      <c r="B1" s="15" t="s">
        <v>27</v>
      </c>
    </row>
    <row r="3" spans="2:12" x14ac:dyDescent="0.25">
      <c r="B3" s="20" t="s">
        <v>24</v>
      </c>
      <c r="C3" s="20" t="s">
        <v>41</v>
      </c>
      <c r="D3" s="20" t="s">
        <v>42</v>
      </c>
      <c r="E3" s="20" t="s">
        <v>8</v>
      </c>
      <c r="G3" s="20" t="s">
        <v>74</v>
      </c>
    </row>
    <row r="4" spans="2:12" x14ac:dyDescent="0.25">
      <c r="B4" t="s">
        <v>33</v>
      </c>
      <c r="C4" t="s">
        <v>40</v>
      </c>
      <c r="D4" t="s">
        <v>13</v>
      </c>
      <c r="E4">
        <v>8</v>
      </c>
      <c r="G4" t="s">
        <v>36</v>
      </c>
      <c r="H4">
        <f>SUMPRODUCT((B4:B15="ford")*(E4:E15))</f>
        <v>21</v>
      </c>
      <c r="J4" s="20" t="s">
        <v>24</v>
      </c>
      <c r="K4" s="20" t="s">
        <v>41</v>
      </c>
      <c r="L4" s="20" t="s">
        <v>42</v>
      </c>
    </row>
    <row r="5" spans="2:12" x14ac:dyDescent="0.25">
      <c r="B5" t="s">
        <v>34</v>
      </c>
      <c r="C5" t="s">
        <v>37</v>
      </c>
      <c r="D5" t="s">
        <v>13</v>
      </c>
      <c r="E5">
        <v>7</v>
      </c>
      <c r="G5" t="s">
        <v>13</v>
      </c>
      <c r="H5">
        <f>SUMPRODUCT((D4:D15="JAN")*(E4:E15))</f>
        <v>33</v>
      </c>
      <c r="J5" t="s">
        <v>33</v>
      </c>
      <c r="K5" t="s">
        <v>40</v>
      </c>
      <c r="L5" t="s">
        <v>13</v>
      </c>
    </row>
    <row r="6" spans="2:12" x14ac:dyDescent="0.25">
      <c r="B6" t="s">
        <v>35</v>
      </c>
      <c r="C6" t="s">
        <v>38</v>
      </c>
      <c r="D6" t="s">
        <v>13</v>
      </c>
      <c r="E6">
        <v>10</v>
      </c>
      <c r="J6" t="s">
        <v>34</v>
      </c>
      <c r="K6" t="s">
        <v>37</v>
      </c>
      <c r="L6" t="s">
        <v>14</v>
      </c>
    </row>
    <row r="7" spans="2:12" x14ac:dyDescent="0.25">
      <c r="B7" t="s">
        <v>36</v>
      </c>
      <c r="C7" t="s">
        <v>39</v>
      </c>
      <c r="D7" t="s">
        <v>13</v>
      </c>
      <c r="E7">
        <v>8</v>
      </c>
      <c r="G7" t="s">
        <v>24</v>
      </c>
      <c r="H7" t="s">
        <v>33</v>
      </c>
      <c r="J7" t="s">
        <v>35</v>
      </c>
      <c r="K7" t="s">
        <v>38</v>
      </c>
      <c r="L7" t="s">
        <v>15</v>
      </c>
    </row>
    <row r="8" spans="2:12" x14ac:dyDescent="0.25">
      <c r="B8" t="s">
        <v>33</v>
      </c>
      <c r="C8" t="s">
        <v>40</v>
      </c>
      <c r="D8" t="s">
        <v>14</v>
      </c>
      <c r="E8">
        <v>5</v>
      </c>
      <c r="G8" t="s">
        <v>41</v>
      </c>
      <c r="H8" t="s">
        <v>40</v>
      </c>
      <c r="J8" t="s">
        <v>36</v>
      </c>
      <c r="K8" t="s">
        <v>39</v>
      </c>
    </row>
    <row r="9" spans="2:12" x14ac:dyDescent="0.25">
      <c r="B9" t="s">
        <v>34</v>
      </c>
      <c r="C9" t="s">
        <v>37</v>
      </c>
      <c r="D9" t="s">
        <v>14</v>
      </c>
      <c r="E9">
        <v>5</v>
      </c>
      <c r="G9" t="s">
        <v>42</v>
      </c>
      <c r="H9" t="s">
        <v>15</v>
      </c>
    </row>
    <row r="10" spans="2:12" x14ac:dyDescent="0.25">
      <c r="B10" t="s">
        <v>35</v>
      </c>
      <c r="C10" t="s">
        <v>38</v>
      </c>
      <c r="D10" t="s">
        <v>14</v>
      </c>
      <c r="E10">
        <v>7</v>
      </c>
      <c r="G10" s="21" t="s">
        <v>8</v>
      </c>
      <c r="H10" s="21">
        <f>SUMPRODUCT((B4:B15=H7)*(C4:C15=H8)*(D4:D15=H9)*(E4:E15))</f>
        <v>8</v>
      </c>
    </row>
    <row r="11" spans="2:12" x14ac:dyDescent="0.25">
      <c r="B11" t="s">
        <v>36</v>
      </c>
      <c r="C11" t="s">
        <v>39</v>
      </c>
      <c r="D11" t="s">
        <v>14</v>
      </c>
      <c r="E11">
        <v>7</v>
      </c>
    </row>
    <row r="12" spans="2:12" x14ac:dyDescent="0.25">
      <c r="B12" t="s">
        <v>33</v>
      </c>
      <c r="C12" t="s">
        <v>40</v>
      </c>
      <c r="D12" t="s">
        <v>15</v>
      </c>
      <c r="E12">
        <v>8</v>
      </c>
    </row>
    <row r="13" spans="2:12" x14ac:dyDescent="0.25">
      <c r="B13" t="s">
        <v>34</v>
      </c>
      <c r="C13" t="s">
        <v>37</v>
      </c>
      <c r="D13" t="s">
        <v>15</v>
      </c>
      <c r="E13">
        <v>5</v>
      </c>
    </row>
    <row r="14" spans="2:12" x14ac:dyDescent="0.25">
      <c r="B14" t="s">
        <v>35</v>
      </c>
      <c r="C14" t="s">
        <v>38</v>
      </c>
      <c r="D14" t="s">
        <v>15</v>
      </c>
      <c r="E14">
        <v>8</v>
      </c>
    </row>
    <row r="15" spans="2:12" x14ac:dyDescent="0.25">
      <c r="B15" t="s">
        <v>36</v>
      </c>
      <c r="C15" t="s">
        <v>39</v>
      </c>
      <c r="D15" t="s">
        <v>15</v>
      </c>
      <c r="E15">
        <v>6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sqref="A1:XFD1"/>
    </sheetView>
  </sheetViews>
  <sheetFormatPr defaultRowHeight="15" x14ac:dyDescent="0.25"/>
  <cols>
    <col min="2" max="2" width="10.7109375" bestFit="1" customWidth="1"/>
    <col min="6" max="6" width="10.7109375" bestFit="1" customWidth="1"/>
  </cols>
  <sheetData>
    <row r="1" spans="2:8" s="13" customFormat="1" ht="39" x14ac:dyDescent="0.95">
      <c r="B1" s="15" t="s">
        <v>27</v>
      </c>
    </row>
    <row r="3" spans="2:8" x14ac:dyDescent="0.25">
      <c r="B3" t="s">
        <v>67</v>
      </c>
      <c r="C3" t="s">
        <v>68</v>
      </c>
      <c r="E3" t="s">
        <v>29</v>
      </c>
      <c r="H3" t="s">
        <v>71</v>
      </c>
    </row>
    <row r="4" spans="2:8" x14ac:dyDescent="0.25">
      <c r="B4" s="19">
        <v>43101</v>
      </c>
      <c r="C4">
        <v>5</v>
      </c>
      <c r="E4" t="s">
        <v>69</v>
      </c>
      <c r="F4" s="19">
        <v>43101</v>
      </c>
      <c r="H4">
        <f>SUMPRODUCT((B4:B12&gt;=F4)*(B4:B12&lt;=F5)*(C4:C12))</f>
        <v>53</v>
      </c>
    </row>
    <row r="5" spans="2:8" x14ac:dyDescent="0.25">
      <c r="B5" s="19">
        <v>43102</v>
      </c>
      <c r="C5">
        <v>6</v>
      </c>
      <c r="E5" t="s">
        <v>70</v>
      </c>
      <c r="F5" s="19">
        <v>43109</v>
      </c>
      <c r="H5" t="s">
        <v>73</v>
      </c>
    </row>
    <row r="6" spans="2:8" x14ac:dyDescent="0.25">
      <c r="B6" s="19">
        <v>43103</v>
      </c>
      <c r="C6">
        <v>8</v>
      </c>
      <c r="E6" t="s">
        <v>72</v>
      </c>
      <c r="F6">
        <f>F5-F4+1</f>
        <v>9</v>
      </c>
      <c r="H6">
        <f>SUMPRODUCT((B4:B12&gt;=F4)*(B4:B12&lt;=F5)*(C4:C12))/(F5-F4+1)</f>
        <v>5.8888888888888893</v>
      </c>
    </row>
    <row r="7" spans="2:8" x14ac:dyDescent="0.25">
      <c r="B7" s="19">
        <v>43104</v>
      </c>
      <c r="C7">
        <v>0</v>
      </c>
    </row>
    <row r="8" spans="2:8" x14ac:dyDescent="0.25">
      <c r="B8" s="19">
        <v>43105</v>
      </c>
      <c r="C8">
        <v>10</v>
      </c>
    </row>
    <row r="9" spans="2:8" x14ac:dyDescent="0.25">
      <c r="B9" s="19">
        <v>43106</v>
      </c>
      <c r="C9">
        <v>11</v>
      </c>
    </row>
    <row r="10" spans="2:8" x14ac:dyDescent="0.25">
      <c r="B10" s="19">
        <v>43107</v>
      </c>
      <c r="C10">
        <v>5</v>
      </c>
    </row>
    <row r="11" spans="2:8" x14ac:dyDescent="0.25">
      <c r="B11" s="19">
        <v>43108</v>
      </c>
      <c r="C11">
        <v>1</v>
      </c>
    </row>
    <row r="12" spans="2:8" x14ac:dyDescent="0.25">
      <c r="B12" s="19">
        <v>43109</v>
      </c>
      <c r="C12">
        <v>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5"/>
  <sheetViews>
    <sheetView workbookViewId="0">
      <selection activeCell="C1" sqref="C1"/>
    </sheetView>
  </sheetViews>
  <sheetFormatPr defaultRowHeight="15" x14ac:dyDescent="0.25"/>
  <cols>
    <col min="2" max="2" width="7.140625" customWidth="1"/>
    <col min="3" max="3" width="16.28515625" bestFit="1" customWidth="1"/>
    <col min="4" max="4" width="5.28515625" bestFit="1" customWidth="1"/>
    <col min="6" max="6" width="12.140625" bestFit="1" customWidth="1"/>
    <col min="7" max="8" width="10.5703125" bestFit="1" customWidth="1"/>
    <col min="11" max="11" width="15.28515625" bestFit="1" customWidth="1"/>
    <col min="12" max="12" width="10.5703125" bestFit="1" customWidth="1"/>
    <col min="13" max="13" width="12.140625" bestFit="1" customWidth="1"/>
  </cols>
  <sheetData>
    <row r="1" spans="2:13" s="13" customFormat="1" ht="39" x14ac:dyDescent="0.95">
      <c r="C1" s="15" t="s">
        <v>27</v>
      </c>
    </row>
    <row r="3" spans="2:13" x14ac:dyDescent="0.25">
      <c r="B3" s="22" t="s">
        <v>75</v>
      </c>
      <c r="C3" s="23" t="s">
        <v>44</v>
      </c>
      <c r="D3" s="23" t="s">
        <v>57</v>
      </c>
      <c r="E3" s="23" t="s">
        <v>63</v>
      </c>
      <c r="F3" s="23" t="s">
        <v>60</v>
      </c>
      <c r="G3" s="23" t="s">
        <v>61</v>
      </c>
      <c r="H3" s="23" t="s">
        <v>62</v>
      </c>
      <c r="K3" s="23" t="s">
        <v>43</v>
      </c>
      <c r="L3" s="23" t="s">
        <v>64</v>
      </c>
      <c r="M3" s="23" t="s">
        <v>65</v>
      </c>
    </row>
    <row r="4" spans="2:13" x14ac:dyDescent="0.25">
      <c r="B4">
        <v>101</v>
      </c>
      <c r="C4" t="s">
        <v>45</v>
      </c>
      <c r="D4" t="s">
        <v>58</v>
      </c>
      <c r="E4">
        <v>1</v>
      </c>
      <c r="F4" s="24">
        <v>2200</v>
      </c>
      <c r="G4" s="24">
        <f>IF(F4&gt;2500,512,624)</f>
        <v>624</v>
      </c>
      <c r="H4" s="24">
        <f>IF(E4=1,F4*10%,0)</f>
        <v>220</v>
      </c>
      <c r="K4" s="10">
        <v>301</v>
      </c>
      <c r="L4" s="10" t="s">
        <v>62</v>
      </c>
      <c r="M4" s="24">
        <f>SUMPRODUCT((B4:B15=K4)*(F3:H3=L4)*F4:H15)</f>
        <v>810</v>
      </c>
    </row>
    <row r="5" spans="2:13" x14ac:dyDescent="0.25">
      <c r="B5">
        <v>201</v>
      </c>
      <c r="C5" t="s">
        <v>46</v>
      </c>
      <c r="D5" t="s">
        <v>58</v>
      </c>
      <c r="E5">
        <v>1</v>
      </c>
      <c r="F5" s="24">
        <v>2600</v>
      </c>
      <c r="G5" s="24">
        <f t="shared" ref="G5:G15" si="0">IF(F5&gt;2500,512,624)</f>
        <v>512</v>
      </c>
      <c r="H5" s="24">
        <f t="shared" ref="H5:H15" si="1">IF(E5=1,F5*10%,0)</f>
        <v>260</v>
      </c>
    </row>
    <row r="6" spans="2:13" x14ac:dyDescent="0.25">
      <c r="B6">
        <v>301</v>
      </c>
      <c r="C6" t="s">
        <v>47</v>
      </c>
      <c r="D6" t="s">
        <v>59</v>
      </c>
      <c r="E6">
        <v>1</v>
      </c>
      <c r="F6" s="24">
        <v>2400</v>
      </c>
      <c r="G6" s="24">
        <f t="shared" si="0"/>
        <v>624</v>
      </c>
      <c r="H6" s="24">
        <f t="shared" si="1"/>
        <v>240</v>
      </c>
      <c r="K6" t="s">
        <v>12</v>
      </c>
      <c r="L6" s="24">
        <f>IF(L4="Benefícios",SUMIF(B:B,K4,G:G),IF(L4="Salário",SUMIF(B:B,K4,F:F),SUMIF(B:B,K4,H:H)))</f>
        <v>810</v>
      </c>
    </row>
    <row r="7" spans="2:13" x14ac:dyDescent="0.25">
      <c r="B7">
        <v>401</v>
      </c>
      <c r="C7" t="s">
        <v>48</v>
      </c>
      <c r="D7" t="s">
        <v>59</v>
      </c>
      <c r="E7">
        <v>1</v>
      </c>
      <c r="F7" s="24">
        <v>2900</v>
      </c>
      <c r="G7" s="24">
        <f t="shared" si="0"/>
        <v>512</v>
      </c>
      <c r="H7" s="24">
        <f t="shared" si="1"/>
        <v>290</v>
      </c>
      <c r="K7" t="s">
        <v>43</v>
      </c>
      <c r="L7">
        <f>SUMPRODUCT(N(B4:B15=K4))</f>
        <v>3</v>
      </c>
    </row>
    <row r="8" spans="2:13" x14ac:dyDescent="0.25">
      <c r="B8">
        <v>101</v>
      </c>
      <c r="C8" t="s">
        <v>49</v>
      </c>
      <c r="D8" t="s">
        <v>59</v>
      </c>
      <c r="E8">
        <v>0</v>
      </c>
      <c r="F8" s="24">
        <v>2100</v>
      </c>
      <c r="G8" s="24">
        <f t="shared" si="0"/>
        <v>624</v>
      </c>
      <c r="H8" s="24">
        <f t="shared" si="1"/>
        <v>0</v>
      </c>
      <c r="K8" t="s">
        <v>66</v>
      </c>
      <c r="L8">
        <f>SUMPRODUCT(--(D4:D15="M"))</f>
        <v>6</v>
      </c>
    </row>
    <row r="9" spans="2:13" x14ac:dyDescent="0.25">
      <c r="B9">
        <v>201</v>
      </c>
      <c r="C9" t="s">
        <v>50</v>
      </c>
      <c r="D9" t="s">
        <v>58</v>
      </c>
      <c r="E9">
        <v>1</v>
      </c>
      <c r="F9" s="24">
        <v>2850</v>
      </c>
      <c r="G9" s="24">
        <f t="shared" si="0"/>
        <v>512</v>
      </c>
      <c r="H9" s="24">
        <f t="shared" si="1"/>
        <v>285</v>
      </c>
    </row>
    <row r="10" spans="2:13" x14ac:dyDescent="0.25">
      <c r="B10">
        <v>301</v>
      </c>
      <c r="C10" t="s">
        <v>51</v>
      </c>
      <c r="D10" t="s">
        <v>58</v>
      </c>
      <c r="E10">
        <v>1</v>
      </c>
      <c r="F10" s="24">
        <v>3000</v>
      </c>
      <c r="G10" s="24">
        <f t="shared" si="0"/>
        <v>512</v>
      </c>
      <c r="H10" s="24">
        <f t="shared" si="1"/>
        <v>300</v>
      </c>
    </row>
    <row r="11" spans="2:13" x14ac:dyDescent="0.25">
      <c r="B11">
        <v>401</v>
      </c>
      <c r="C11" t="s">
        <v>52</v>
      </c>
      <c r="D11" t="s">
        <v>59</v>
      </c>
      <c r="E11">
        <v>1</v>
      </c>
      <c r="F11" s="24">
        <v>2090</v>
      </c>
      <c r="G11" s="24">
        <f t="shared" si="0"/>
        <v>624</v>
      </c>
      <c r="H11" s="24">
        <f t="shared" si="1"/>
        <v>209</v>
      </c>
    </row>
    <row r="12" spans="2:13" x14ac:dyDescent="0.25">
      <c r="B12">
        <v>101</v>
      </c>
      <c r="C12" t="s">
        <v>53</v>
      </c>
      <c r="D12" t="s">
        <v>58</v>
      </c>
      <c r="E12">
        <v>1</v>
      </c>
      <c r="F12" s="24">
        <v>2800</v>
      </c>
      <c r="G12" s="24">
        <f t="shared" si="0"/>
        <v>512</v>
      </c>
      <c r="H12" s="24">
        <f t="shared" si="1"/>
        <v>280</v>
      </c>
    </row>
    <row r="13" spans="2:13" x14ac:dyDescent="0.25">
      <c r="B13">
        <v>201</v>
      </c>
      <c r="C13" t="s">
        <v>54</v>
      </c>
      <c r="D13" t="s">
        <v>59</v>
      </c>
      <c r="E13">
        <v>1</v>
      </c>
      <c r="F13" s="24">
        <v>2600</v>
      </c>
      <c r="G13" s="24">
        <f t="shared" si="0"/>
        <v>512</v>
      </c>
      <c r="H13" s="24">
        <f t="shared" si="1"/>
        <v>260</v>
      </c>
    </row>
    <row r="14" spans="2:13" x14ac:dyDescent="0.25">
      <c r="B14">
        <v>301</v>
      </c>
      <c r="C14" t="s">
        <v>55</v>
      </c>
      <c r="D14" t="s">
        <v>58</v>
      </c>
      <c r="E14">
        <v>1</v>
      </c>
      <c r="F14" s="24">
        <v>2700</v>
      </c>
      <c r="G14" s="24">
        <f t="shared" si="0"/>
        <v>512</v>
      </c>
      <c r="H14" s="24">
        <f t="shared" si="1"/>
        <v>270</v>
      </c>
    </row>
    <row r="15" spans="2:13" x14ac:dyDescent="0.25">
      <c r="B15">
        <v>401</v>
      </c>
      <c r="C15" t="s">
        <v>56</v>
      </c>
      <c r="D15" t="s">
        <v>59</v>
      </c>
      <c r="E15">
        <v>1</v>
      </c>
      <c r="F15" s="24">
        <v>2500</v>
      </c>
      <c r="G15" s="24">
        <f t="shared" si="0"/>
        <v>624</v>
      </c>
      <c r="H15" s="24">
        <f t="shared" si="1"/>
        <v>250</v>
      </c>
    </row>
  </sheetData>
  <dataValidations count="2">
    <dataValidation type="list" allowBlank="1" showInputMessage="1" showErrorMessage="1" sqref="L4">
      <formula1>$F$3:$H$3</formula1>
    </dataValidation>
    <dataValidation type="list" allowBlank="1" showInputMessage="1" showErrorMessage="1" sqref="K4">
      <formula1>"101,201,301,401"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Introdução</vt:lpstr>
      <vt:lpstr>Exemplo - 01</vt:lpstr>
      <vt:lpstr>Exemplo - 02</vt:lpstr>
      <vt:lpstr>Exemplo - 03</vt:lpstr>
      <vt:lpstr>Exemplo - 04</vt:lpstr>
      <vt:lpstr>Exemplo - 05</vt:lpstr>
      <vt:lpstr>Exemplo - 06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Aluno</dc:creator>
  <cp:lastModifiedBy>Aluno</cp:lastModifiedBy>
  <dcterms:created xsi:type="dcterms:W3CDTF">2018-05-14T14:31:50Z</dcterms:created>
  <dcterms:modified xsi:type="dcterms:W3CDTF">2018-05-16T18:42:13Z</dcterms:modified>
</cp:coreProperties>
</file>