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331"/>
  <workbookPr codeName="ThisWorkbook" autoCompressPictures="0"/>
  <bookViews>
    <workbookView xWindow="0" yWindow="0" windowWidth="27100" windowHeight="17540"/>
  </bookViews>
  <sheets>
    <sheet name="Current Month" sheetId="1" r:id="rId1"/>
    <sheet name="CHART DATA" sheetId="2" state="hidden" r:id="rId2"/>
  </sheets>
  <definedNames>
    <definedName name="_xlnm.Print_Area" localSheetId="0">'Current Month'!#REF!:INDEX('Current Month'!$F:$F,MATCH(REPT("z",255),'Current Month'!$B:$B))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7" i="1"/>
  <c r="E8" i="1"/>
  <c r="E10" i="1"/>
  <c r="C12" i="1"/>
  <c r="C40" i="1"/>
  <c r="E6" i="1"/>
  <c r="E9" i="1"/>
  <c r="E11" i="1"/>
  <c r="D35" i="1"/>
  <c r="D7" i="2"/>
  <c r="C35" i="1"/>
  <c r="C7" i="2"/>
  <c r="D12" i="1"/>
  <c r="D6" i="2"/>
  <c r="C6" i="2"/>
  <c r="D40" i="1"/>
  <c r="C41" i="1"/>
  <c r="D41" i="1"/>
  <c r="E12" i="1"/>
  <c r="E40" i="1"/>
  <c r="E41" i="1"/>
  <c r="C42" i="1"/>
  <c r="C5" i="2"/>
  <c r="D42" i="1"/>
  <c r="D5" i="2"/>
  <c r="E42" i="1"/>
</calcChain>
</file>

<file path=xl/sharedStrings.xml><?xml version="1.0" encoding="utf-8"?>
<sst xmlns="http://schemas.openxmlformats.org/spreadsheetml/2006/main" count="52" uniqueCount="42">
  <si>
    <t>Cash Flow</t>
  </si>
  <si>
    <t>Projected</t>
  </si>
  <si>
    <t>Actual</t>
  </si>
  <si>
    <t>Total Income</t>
  </si>
  <si>
    <t>Total Expense</t>
  </si>
  <si>
    <t>Total Cash</t>
  </si>
  <si>
    <t>Monthly Income</t>
  </si>
  <si>
    <t>Monthly Expense</t>
  </si>
  <si>
    <t>Housing</t>
  </si>
  <si>
    <t>Groceries</t>
  </si>
  <si>
    <t>Telephone</t>
  </si>
  <si>
    <t>Electric / Gas</t>
  </si>
  <si>
    <t>Water / Sewer / Trash</t>
  </si>
  <si>
    <t>Cable TV</t>
  </si>
  <si>
    <t>Internet</t>
  </si>
  <si>
    <t>Maintenance / Repairs</t>
  </si>
  <si>
    <t>Childcare</t>
  </si>
  <si>
    <t>Tuition</t>
  </si>
  <si>
    <t>Pets</t>
  </si>
  <si>
    <t>Transportation</t>
  </si>
  <si>
    <t>Personal Care</t>
  </si>
  <si>
    <t>Insurance</t>
  </si>
  <si>
    <t>Credit Cards</t>
  </si>
  <si>
    <t>Loans</t>
  </si>
  <si>
    <t>Taxes</t>
  </si>
  <si>
    <t>Gifts / Charity</t>
  </si>
  <si>
    <t>Savings</t>
  </si>
  <si>
    <t>Other</t>
  </si>
  <si>
    <t>Total</t>
  </si>
  <si>
    <t>CHART DATA</t>
  </si>
  <si>
    <t>Difference</t>
  </si>
  <si>
    <t>Expected</t>
  </si>
  <si>
    <t>[Name] Family Budget</t>
  </si>
  <si>
    <t>Centrelink</t>
  </si>
  <si>
    <t>Income from Savings/Investments</t>
  </si>
  <si>
    <t>Your take home pay</t>
  </si>
  <si>
    <t>Your partners take home pay</t>
  </si>
  <si>
    <t>Child Support</t>
  </si>
  <si>
    <t>Other income (lodgers, bonuses etc)</t>
  </si>
  <si>
    <t>Monthly Expenses</t>
  </si>
  <si>
    <t>Note: Cash flow table is automatically calculated based on your entries in the Monthly Income and Monthly Expense tables above</t>
  </si>
  <si>
    <t>[Month] | [Year]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</si>
</sst>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b/>
      <sz val="13"/>
      <color theme="2" tint="-0.24994659260841701"/>
      <name val="Calibri"/>
      <family val="2"/>
      <scheme val="minor"/>
    </font>
    <font>
      <b/>
      <sz val="16"/>
      <color theme="5"/>
      <name val="Calibri"/>
      <family val="2"/>
      <scheme val="major"/>
    </font>
    <font>
      <b/>
      <sz val="31"/>
      <color theme="4"/>
      <name val="Calibri"/>
      <family val="2"/>
      <scheme val="major"/>
    </font>
    <font>
      <b/>
      <sz val="25"/>
      <color theme="4"/>
      <name val="Calibri"/>
      <family val="2"/>
      <scheme val="major"/>
    </font>
    <font>
      <b/>
      <sz val="25"/>
      <color theme="5"/>
      <name val="Calibri"/>
      <family val="2"/>
      <scheme val="major"/>
    </font>
    <font>
      <b/>
      <sz val="25"/>
      <color theme="6"/>
      <name val="Calibri"/>
      <family val="2"/>
      <scheme val="major"/>
    </font>
    <font>
      <b/>
      <sz val="13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3"/>
      <color theme="11"/>
      <name val="Calibri"/>
      <family val="2"/>
      <scheme val="minor"/>
    </font>
    <font>
      <b/>
      <sz val="20"/>
      <name val="Shree Devanagari 714"/>
    </font>
    <font>
      <sz val="31"/>
      <name val="Shree Devanagari 714"/>
    </font>
    <font>
      <b/>
      <sz val="25"/>
      <name val="Shree Devanagari 714"/>
    </font>
    <font>
      <b/>
      <sz val="13"/>
      <name val="Shree Devanagari 714"/>
    </font>
    <font>
      <b/>
      <sz val="9"/>
      <name val="Shree Devanagari 714"/>
    </font>
    <font>
      <sz val="13"/>
      <name val="Shree Devanagari 714"/>
    </font>
    <font>
      <b/>
      <sz val="12"/>
      <name val="Shree Devanagari 714"/>
    </font>
    <font>
      <sz val="12"/>
      <name val="Shree Devanagari 71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2" tint="-9.9917600024414813E-2"/>
      </bottom>
      <diagonal/>
    </border>
  </borders>
  <cellStyleXfs count="16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1" applyAlignment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1" fillId="0" borderId="1" xfId="2" applyFont="1" applyBorder="1" applyAlignment="1">
      <alignment vertical="center"/>
    </xf>
    <xf numFmtId="3" fontId="12" fillId="0" borderId="1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3" fontId="12" fillId="0" borderId="0" xfId="0" applyNumberFormat="1" applyFont="1" applyAlignment="1">
      <alignment horizontal="center" vertical="center"/>
    </xf>
    <xf numFmtId="0" fontId="13" fillId="0" borderId="0" xfId="0" applyFont="1" applyAlignment="1"/>
    <xf numFmtId="0" fontId="12" fillId="0" borderId="0" xfId="0" applyFont="1" applyAlignment="1">
      <alignment horizontal="center" vertical="center"/>
    </xf>
    <xf numFmtId="0" fontId="11" fillId="0" borderId="1" xfId="3" applyFont="1" applyBorder="1" applyAlignment="1">
      <alignment vertical="center"/>
    </xf>
    <xf numFmtId="0" fontId="11" fillId="0" borderId="1" xfId="4" applyFont="1" applyBorder="1" applyAlignment="1">
      <alignment vertical="center"/>
    </xf>
    <xf numFmtId="0" fontId="14" fillId="0" borderId="0" xfId="0" applyFont="1">
      <alignment vertical="center"/>
    </xf>
    <xf numFmtId="3" fontId="14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1" applyFont="1" applyAlignment="1">
      <alignment horizontal="left" vertical="center"/>
    </xf>
    <xf numFmtId="3" fontId="15" fillId="0" borderId="0" xfId="0" applyNumberFormat="1" applyFont="1" applyAlignment="1">
      <alignment horizontal="center" vertical="center"/>
    </xf>
    <xf numFmtId="14" fontId="14" fillId="0" borderId="0" xfId="0" applyNumberFormat="1" applyFont="1">
      <alignment vertical="center"/>
    </xf>
  </cellXfs>
  <cellStyles count="16"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 customBuiltin="1"/>
    <cellStyle name="Title" xfId="1" builtinId="15" customBuiltin="1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Shree Devanagari 714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Shree Devanagari 714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Shree Devanagari 714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Shree Devanagari 71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Shree Devanagari 714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Shree Devanagari 714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Shree Devanagari 714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Shree Devanagari 71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Shree Devanagari 714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Shree Devanagari 714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Shree Devanagari 714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Shree Devanagari 714"/>
        <scheme val="none"/>
      </font>
    </dxf>
    <dxf>
      <font>
        <strike val="0"/>
        <outline val="0"/>
        <shadow val="0"/>
        <u val="none"/>
        <vertAlign val="baseline"/>
        <color auto="1"/>
        <name val="Shree Devanagari 714"/>
        <scheme val="none"/>
      </font>
      <numFmt numFmtId="0" formatCode="#,##0"/>
    </dxf>
    <dxf>
      <font>
        <strike val="0"/>
        <outline val="0"/>
        <shadow val="0"/>
        <u val="none"/>
        <vertAlign val="baseline"/>
        <color auto="1"/>
        <name val="Shree Devanagari 714"/>
        <scheme val="none"/>
      </font>
      <numFmt numFmtId="0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Shree Devanagari 714"/>
        <scheme val="none"/>
      </font>
      <numFmt numFmtId="3" formatCode="#,##0"/>
    </dxf>
    <dxf>
      <font>
        <strike val="0"/>
        <outline val="0"/>
        <shadow val="0"/>
        <u val="none"/>
        <vertAlign val="baseline"/>
        <color auto="1"/>
        <name val="Shree Devanagari 714"/>
        <scheme val="none"/>
      </font>
      <numFmt numFmtId="3" formatCode="#,##0"/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color auto="1"/>
        <name val="Shree Devanagari 714"/>
        <scheme val="none"/>
      </font>
      <numFmt numFmtId="3" formatCode="#,##0"/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color auto="1"/>
        <name val="Shree Devanagari 714"/>
        <scheme val="none"/>
      </font>
      <numFmt numFmtId="3" formatCode="#,##0"/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color auto="1"/>
        <name val="Shree Devanagari 714"/>
        <scheme val="none"/>
      </font>
    </dxf>
    <dxf>
      <font>
        <strike val="0"/>
        <outline val="0"/>
        <shadow val="0"/>
        <u val="none"/>
        <vertAlign val="baseline"/>
        <color auto="1"/>
        <name val="Shree Devanagari 714"/>
        <scheme val="none"/>
      </font>
      <numFmt numFmtId="0" formatCode="#,##0"/>
    </dxf>
    <dxf>
      <font>
        <strike val="0"/>
        <outline val="0"/>
        <shadow val="0"/>
        <u val="none"/>
        <vertAlign val="baseline"/>
        <color auto="1"/>
        <name val="Shree Devanagari 714"/>
        <scheme val="none"/>
      </font>
      <numFmt numFmtId="0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Shree Devanagari 714"/>
        <scheme val="none"/>
      </font>
      <numFmt numFmtId="3" formatCode="#,##0"/>
    </dxf>
    <dxf>
      <font>
        <strike val="0"/>
        <outline val="0"/>
        <shadow val="0"/>
        <u val="none"/>
        <vertAlign val="baseline"/>
        <color auto="1"/>
        <name val="Shree Devanagari 714"/>
        <scheme val="none"/>
      </font>
      <numFmt numFmtId="3" formatCode="#,##0"/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color auto="1"/>
        <name val="Shree Devanagari 714"/>
        <scheme val="none"/>
      </font>
      <numFmt numFmtId="3" formatCode="#,##0"/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color auto="1"/>
        <name val="Shree Devanagari 714"/>
        <scheme val="none"/>
      </font>
      <numFmt numFmtId="3" formatCode="#,##0"/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color auto="1"/>
        <name val="Shree Devanagari 714"/>
        <scheme val="none"/>
      </font>
    </dxf>
    <dxf>
      <font>
        <strike val="0"/>
        <outline val="0"/>
        <shadow val="0"/>
        <u val="none"/>
        <vertAlign val="baseline"/>
        <color auto="1"/>
        <name val="Shree Devanagari 714"/>
        <scheme val="none"/>
      </font>
      <numFmt numFmtId="0" formatCode="#,##0"/>
    </dxf>
    <dxf>
      <font>
        <strike val="0"/>
        <outline val="0"/>
        <shadow val="0"/>
        <u val="none"/>
        <vertAlign val="baseline"/>
        <color auto="1"/>
        <name val="Shree Devanagari 714"/>
        <scheme val="none"/>
      </font>
      <numFmt numFmtId="0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Shree Devanagari 714"/>
        <scheme val="none"/>
      </font>
      <numFmt numFmtId="3" formatCode="#,##0"/>
    </dxf>
    <dxf>
      <font>
        <strike val="0"/>
        <outline val="0"/>
        <shadow val="0"/>
        <u val="none"/>
        <vertAlign val="baseline"/>
        <color auto="1"/>
        <name val="Shree Devanagari 714"/>
        <scheme val="none"/>
      </font>
      <numFmt numFmtId="3" formatCode="#,##0"/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color auto="1"/>
        <name val="Shree Devanagari 714"/>
        <scheme val="none"/>
      </font>
      <numFmt numFmtId="3" formatCode="#,##0"/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color auto="1"/>
        <name val="Shree Devanagari 714"/>
        <scheme val="none"/>
      </font>
      <numFmt numFmtId="3" formatCode="#,##0"/>
      <alignment horizontal="center" vertical="center" textRotation="0" wrapText="0" indent="0" justifyLastLine="0" shrinkToFit="0"/>
    </dxf>
    <dxf>
      <font>
        <strike val="0"/>
        <outline val="0"/>
        <shadow val="0"/>
        <u val="none"/>
        <vertAlign val="baseline"/>
        <color auto="1"/>
        <name val="Shree Devanagari 714"/>
        <scheme val="none"/>
      </font>
    </dxf>
    <dxf>
      <border outline="0">
        <bottom style="medium">
          <color theme="2" tint="-9.9917600024414813E-2"/>
        </bottom>
      </border>
    </dxf>
    <dxf>
      <border outline="0">
        <bottom style="medium">
          <color theme="2" tint="-9.9917600024414813E-2"/>
        </bottom>
      </border>
    </dxf>
    <dxf>
      <border outline="0">
        <bottom style="medium">
          <color theme="2" tint="-9.9917600024414813E-2"/>
        </bottom>
      </border>
    </dxf>
    <dxf>
      <font>
        <b/>
        <i val="0"/>
        <color theme="2" tint="-0.499984740745262"/>
      </font>
    </dxf>
    <dxf>
      <font>
        <b/>
        <i val="0"/>
        <color theme="5"/>
      </font>
    </dxf>
    <dxf>
      <font>
        <b/>
        <i val="0"/>
        <color theme="2" tint="-0.24994659260841701"/>
      </font>
    </dxf>
    <dxf>
      <font>
        <b/>
        <i val="0"/>
        <color theme="2" tint="-0.499984740745262"/>
      </font>
    </dxf>
    <dxf>
      <font>
        <b/>
        <i val="0"/>
        <color theme="6"/>
      </font>
    </dxf>
    <dxf>
      <font>
        <b/>
        <i val="0"/>
        <color theme="2" tint="-0.24994659260841701"/>
      </font>
    </dxf>
    <dxf>
      <font>
        <b/>
        <i val="0"/>
        <color theme="2" tint="-0.499984740745262"/>
      </font>
    </dxf>
    <dxf>
      <font>
        <b/>
        <i val="0"/>
        <color theme="4"/>
      </font>
    </dxf>
    <dxf>
      <font>
        <b/>
        <i val="0"/>
        <color theme="2" tint="-0.24994659260841701"/>
      </font>
    </dxf>
  </dxfs>
  <tableStyles count="3" defaultTableStyle="Family budget cash flow" defaultPivotStyle="PivotStyleLight16">
    <tableStyle name="Family budget cash flow" pivot="0" count="3">
      <tableStyleElement type="wholeTable" dxfId="44"/>
      <tableStyleElement type="headerRow" dxfId="43"/>
      <tableStyleElement type="totalRow" dxfId="42"/>
    </tableStyle>
    <tableStyle name="Family budget expense" pivot="0" count="3">
      <tableStyleElement type="wholeTable" dxfId="41"/>
      <tableStyleElement type="headerRow" dxfId="40"/>
      <tableStyleElement type="totalRow" dxfId="39"/>
    </tableStyle>
    <tableStyle name="Family budget income" pivot="0" count="3">
      <tableStyleElement type="wholeTable" dxfId="38"/>
      <tableStyleElement type="headerRow" dxfId="37"/>
      <tableStyleElement type="totalRow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1574801</xdr:colOff>
      <xdr:row>0</xdr:row>
      <xdr:rowOff>0</xdr:rowOff>
    </xdr:from>
    <xdr:to>
      <xdr:col>5</xdr:col>
      <xdr:colOff>74169</xdr:colOff>
      <xdr:row>3</xdr:row>
      <xdr:rowOff>207016</xdr:rowOff>
    </xdr:to>
    <xdr:pic>
      <xdr:nvPicPr>
        <xdr:cNvPr id="2" name="Picture 1" descr="C3_Cares_Logo_Black_Inline-2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0241" y="0"/>
          <a:ext cx="2644648" cy="13144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CashFlow" displayName="CashFlow" ref="B38:E42" totalsRowCount="1" headerRowDxfId="28" dataDxfId="26" totalsRowDxfId="27" headerRowBorderDxfId="35">
  <autoFilter ref="B38:E41"/>
  <tableColumns count="4">
    <tableColumn id="1" name="Cash Flow" totalsRowLabel="Total Cash" dataDxfId="32" totalsRowDxfId="3"/>
    <tableColumn id="3" name="Expected" totalsRowFunction="custom" dataDxfId="31" totalsRowDxfId="2">
      <totalsRowFormula>C40-C41</totalsRowFormula>
    </tableColumn>
    <tableColumn id="4" name="Actual" totalsRowFunction="custom" dataDxfId="30" totalsRowDxfId="1">
      <totalsRowFormula>D40-D41</totalsRowFormula>
    </tableColumn>
    <tableColumn id="5" name="Difference" totalsRowFunction="sum" dataDxfId="29" totalsRowDxfId="0">
      <calculatedColumnFormula>Expense[[#Totals],[Difference]]</calculatedColumnFormula>
    </tableColumn>
  </tableColumns>
  <tableStyleInfo name="Family budget cash flow" showFirstColumn="0" showLastColumn="0" showRowStripes="1" showColumnStripes="0"/>
  <extLst>
    <ext xmlns:x14="http://schemas.microsoft.com/office/spreadsheetml/2009/9/main" uri="{504A1905-F514-4f6f-8877-14C23A59335A}">
      <x14:table altText="Cash flow table" altTextSummary="Income and expense values, both projected and actual, are calculated as well as the variance."/>
    </ext>
  </extLst>
</table>
</file>

<file path=xl/tables/table2.xml><?xml version="1.0" encoding="utf-8"?>
<table xmlns="http://schemas.openxmlformats.org/spreadsheetml/2006/main" id="2" name="Income" displayName="Income" ref="B5:E12" totalsRowCount="1" headerRowDxfId="21" dataDxfId="19" totalsRowDxfId="20" headerRowBorderDxfId="34">
  <autoFilter ref="B5:E11"/>
  <tableColumns count="4">
    <tableColumn id="1" name="Monthly Income" totalsRowLabel="Total Income" dataDxfId="25" totalsRowDxfId="11"/>
    <tableColumn id="3" name="Expected" totalsRowFunction="sum" dataDxfId="24" totalsRowDxfId="10"/>
    <tableColumn id="4" name="Actual" totalsRowFunction="sum" dataDxfId="23" totalsRowDxfId="9"/>
    <tableColumn id="5" name="Difference" totalsRowFunction="sum" dataDxfId="22" totalsRowDxfId="8">
      <calculatedColumnFormula>Income[[#This Row],[Actual]]-Income[[#This Row],[Expected]]</calculatedColumnFormula>
    </tableColumn>
  </tableColumns>
  <tableStyleInfo name="Family budget income" showFirstColumn="0" showLastColumn="0" showRowStripes="1" showColumnStripes="0"/>
</table>
</file>

<file path=xl/tables/table3.xml><?xml version="1.0" encoding="utf-8"?>
<table xmlns="http://schemas.openxmlformats.org/spreadsheetml/2006/main" id="3" name="Expense" displayName="Expense" ref="B14:E35" totalsRowCount="1" headerRowDxfId="14" dataDxfId="12" totalsRowDxfId="13" headerRowBorderDxfId="33">
  <autoFilter ref="B14:E34"/>
  <tableColumns count="4">
    <tableColumn id="1" name="Monthly Expenses" totalsRowLabel="Total" dataDxfId="18" totalsRowDxfId="7"/>
    <tableColumn id="3" name="Expected" totalsRowFunction="sum" dataDxfId="17" totalsRowDxfId="6"/>
    <tableColumn id="4" name="Actual" totalsRowFunction="sum" dataDxfId="16" totalsRowDxfId="5"/>
    <tableColumn id="5" name="Difference" totalsRowFunction="sum" dataDxfId="15" totalsRowDxfId="4">
      <calculatedColumnFormula>Expense[[#This Row],[Expected]]-Expense[[#This Row],[Actual]]</calculatedColumnFormula>
    </tableColumn>
  </tableColumns>
  <tableStyleInfo name="Family budget expense" showFirstColumn="0" showLastColumn="0" showRowStripes="1" showColumnStripes="0"/>
  <extLst>
    <ext xmlns:x14="http://schemas.microsoft.com/office/spreadsheetml/2009/9/main" uri="{504A1905-F514-4f6f-8877-14C23A59335A}">
      <x14:table altText="Monthly expense table" altTextSummary="Enter monthly expense items, both projected and actual values, while the variance is calculated for you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/>
    <pageSetUpPr autoPageBreaks="0" fitToPage="1"/>
  </sheetPr>
  <dimension ref="B2:J43"/>
  <sheetViews>
    <sheetView showGridLines="0" tabSelected="1" zoomScale="75" zoomScaleNormal="75" zoomScalePageLayoutView="75" workbookViewId="0">
      <selection activeCell="I3" sqref="I3"/>
    </sheetView>
  </sheetViews>
  <sheetFormatPr baseColWidth="10" defaultColWidth="8.7109375" defaultRowHeight="21" x14ac:dyDescent="0"/>
  <cols>
    <col min="1" max="1" width="2.28515625" style="7" customWidth="1"/>
    <col min="2" max="2" width="44.42578125" style="7" customWidth="1"/>
    <col min="3" max="3" width="18" style="10" customWidth="1"/>
    <col min="4" max="5" width="14.28515625" style="8" customWidth="1"/>
    <col min="6" max="6" width="3.7109375" style="7" customWidth="1"/>
    <col min="7" max="16384" width="8.7109375" style="7"/>
  </cols>
  <sheetData>
    <row r="2" spans="2:10" ht="46.5" customHeight="1">
      <c r="B2" s="4" t="s">
        <v>32</v>
      </c>
      <c r="C2" s="8"/>
    </row>
    <row r="3" spans="2:10" s="15" customFormat="1" ht="20" customHeight="1">
      <c r="B3" s="16" t="s">
        <v>41</v>
      </c>
      <c r="C3" s="17"/>
      <c r="D3" s="17"/>
      <c r="E3" s="17"/>
    </row>
    <row r="4" spans="2:10" ht="20" customHeight="1">
      <c r="B4" s="3"/>
      <c r="C4" s="8"/>
    </row>
    <row r="5" spans="2:10" ht="38" thickBot="1">
      <c r="B5" s="11" t="s">
        <v>6</v>
      </c>
      <c r="C5" s="6" t="s">
        <v>31</v>
      </c>
      <c r="D5" s="6" t="s">
        <v>2</v>
      </c>
      <c r="E5" s="6" t="s">
        <v>30</v>
      </c>
    </row>
    <row r="6" spans="2:10" s="13" customFormat="1">
      <c r="B6" s="13" t="s">
        <v>35</v>
      </c>
      <c r="C6" s="14">
        <v>4000</v>
      </c>
      <c r="D6" s="14">
        <v>4000</v>
      </c>
      <c r="E6" s="14">
        <f>Income[[#This Row],[Actual]]-Income[[#This Row],[Expected]]</f>
        <v>0</v>
      </c>
      <c r="J6" s="18"/>
    </row>
    <row r="7" spans="2:10" s="13" customFormat="1">
      <c r="B7" s="13" t="s">
        <v>36</v>
      </c>
      <c r="C7" s="14">
        <v>2000</v>
      </c>
      <c r="D7" s="14">
        <v>2300</v>
      </c>
      <c r="E7" s="14">
        <f>Income[[#This Row],[Actual]]-Income[[#This Row],[Expected]]</f>
        <v>300</v>
      </c>
    </row>
    <row r="8" spans="2:10" s="13" customFormat="1">
      <c r="B8" s="13" t="s">
        <v>34</v>
      </c>
      <c r="C8" s="14">
        <v>15</v>
      </c>
      <c r="D8" s="14">
        <v>20</v>
      </c>
      <c r="E8" s="14">
        <f>Income[[#This Row],[Actual]]-Income[[#This Row],[Expected]]</f>
        <v>5</v>
      </c>
    </row>
    <row r="9" spans="2:10" s="13" customFormat="1">
      <c r="B9" s="13" t="s">
        <v>33</v>
      </c>
      <c r="C9" s="14">
        <v>1400</v>
      </c>
      <c r="D9" s="14">
        <v>1500</v>
      </c>
      <c r="E9" s="14">
        <f>Income[[#This Row],[Actual]]-Income[[#This Row],[Expected]]</f>
        <v>100</v>
      </c>
    </row>
    <row r="10" spans="2:10" s="13" customFormat="1">
      <c r="B10" s="13" t="s">
        <v>37</v>
      </c>
      <c r="C10" s="14">
        <v>0</v>
      </c>
      <c r="D10" s="14">
        <v>0</v>
      </c>
      <c r="E10" s="14">
        <f>Income[[#This Row],[Actual]]-Income[[#This Row],[Expected]]</f>
        <v>0</v>
      </c>
    </row>
    <row r="11" spans="2:10" s="13" customFormat="1">
      <c r="B11" s="13" t="s">
        <v>38</v>
      </c>
      <c r="C11" s="14">
        <v>300</v>
      </c>
      <c r="D11" s="14">
        <v>300</v>
      </c>
      <c r="E11" s="14">
        <f>Income[[#This Row],[Actual]]-Income[[#This Row],[Expected]]</f>
        <v>0</v>
      </c>
    </row>
    <row r="12" spans="2:10" ht="22.5" customHeight="1">
      <c r="B12" s="7" t="s">
        <v>3</v>
      </c>
      <c r="C12" s="8">
        <f>SUBTOTAL(109,Income[Expected])</f>
        <v>7715</v>
      </c>
      <c r="D12" s="8">
        <f>SUBTOTAL(109,Income[Actual])</f>
        <v>8120</v>
      </c>
      <c r="E12" s="8">
        <f>SUBTOTAL(109,Income[Difference])</f>
        <v>405</v>
      </c>
    </row>
    <row r="14" spans="2:10" ht="38" thickBot="1">
      <c r="B14" s="12" t="s">
        <v>39</v>
      </c>
      <c r="C14" s="6" t="s">
        <v>31</v>
      </c>
      <c r="D14" s="6" t="s">
        <v>2</v>
      </c>
      <c r="E14" s="6" t="s">
        <v>30</v>
      </c>
    </row>
    <row r="15" spans="2:10" s="13" customFormat="1">
      <c r="B15" s="13" t="s">
        <v>8</v>
      </c>
      <c r="C15" s="14">
        <v>1500</v>
      </c>
      <c r="D15" s="14">
        <v>1500</v>
      </c>
      <c r="E15" s="14">
        <f>Expense[[#This Row],[Expected]]-Expense[[#This Row],[Actual]]</f>
        <v>0</v>
      </c>
    </row>
    <row r="16" spans="2:10" s="13" customFormat="1">
      <c r="B16" s="13" t="s">
        <v>9</v>
      </c>
      <c r="C16" s="14">
        <v>250</v>
      </c>
      <c r="D16" s="14">
        <v>280</v>
      </c>
      <c r="E16" s="14">
        <f>Expense[[#This Row],[Expected]]-Expense[[#This Row],[Actual]]</f>
        <v>-30</v>
      </c>
    </row>
    <row r="17" spans="2:5" s="13" customFormat="1">
      <c r="B17" s="13" t="s">
        <v>10</v>
      </c>
      <c r="C17" s="14">
        <v>38</v>
      </c>
      <c r="D17" s="14">
        <v>38</v>
      </c>
      <c r="E17" s="14">
        <f>Expense[[#This Row],[Expected]]-Expense[[#This Row],[Actual]]</f>
        <v>0</v>
      </c>
    </row>
    <row r="18" spans="2:5" s="13" customFormat="1">
      <c r="B18" s="13" t="s">
        <v>11</v>
      </c>
      <c r="C18" s="14">
        <v>65</v>
      </c>
      <c r="D18" s="14">
        <v>78</v>
      </c>
      <c r="E18" s="14">
        <f>Expense[[#This Row],[Expected]]-Expense[[#This Row],[Actual]]</f>
        <v>-13</v>
      </c>
    </row>
    <row r="19" spans="2:5" s="13" customFormat="1">
      <c r="B19" s="13" t="s">
        <v>12</v>
      </c>
      <c r="C19" s="14">
        <v>25</v>
      </c>
      <c r="D19" s="14">
        <v>21</v>
      </c>
      <c r="E19" s="14">
        <f>Expense[[#This Row],[Expected]]-Expense[[#This Row],[Actual]]</f>
        <v>4</v>
      </c>
    </row>
    <row r="20" spans="2:5" s="13" customFormat="1">
      <c r="B20" s="13" t="s">
        <v>13</v>
      </c>
      <c r="C20" s="14">
        <v>75</v>
      </c>
      <c r="D20" s="14">
        <v>83</v>
      </c>
      <c r="E20" s="14">
        <f>Expense[[#This Row],[Expected]]-Expense[[#This Row],[Actual]]</f>
        <v>-8</v>
      </c>
    </row>
    <row r="21" spans="2:5" s="13" customFormat="1">
      <c r="B21" s="13" t="s">
        <v>14</v>
      </c>
      <c r="C21" s="14">
        <v>60</v>
      </c>
      <c r="D21" s="14">
        <v>60</v>
      </c>
      <c r="E21" s="14">
        <f>Expense[[#This Row],[Expected]]-Expense[[#This Row],[Actual]]</f>
        <v>0</v>
      </c>
    </row>
    <row r="22" spans="2:5" s="13" customFormat="1">
      <c r="B22" s="13" t="s">
        <v>15</v>
      </c>
      <c r="C22" s="14">
        <v>0</v>
      </c>
      <c r="D22" s="14">
        <v>60</v>
      </c>
      <c r="E22" s="14">
        <f>Expense[[#This Row],[Expected]]-Expense[[#This Row],[Actual]]</f>
        <v>-60</v>
      </c>
    </row>
    <row r="23" spans="2:5" s="13" customFormat="1">
      <c r="B23" s="13" t="s">
        <v>16</v>
      </c>
      <c r="C23" s="14">
        <v>180</v>
      </c>
      <c r="D23" s="14">
        <v>150</v>
      </c>
      <c r="E23" s="14">
        <f>Expense[[#This Row],[Expected]]-Expense[[#This Row],[Actual]]</f>
        <v>30</v>
      </c>
    </row>
    <row r="24" spans="2:5" s="13" customFormat="1">
      <c r="B24" s="13" t="s">
        <v>17</v>
      </c>
      <c r="C24" s="14">
        <v>250</v>
      </c>
      <c r="D24" s="14">
        <v>250</v>
      </c>
      <c r="E24" s="14">
        <f>Expense[[#This Row],[Expected]]-Expense[[#This Row],[Actual]]</f>
        <v>0</v>
      </c>
    </row>
    <row r="25" spans="2:5" s="13" customFormat="1">
      <c r="B25" s="13" t="s">
        <v>18</v>
      </c>
      <c r="C25" s="14">
        <v>75</v>
      </c>
      <c r="D25" s="14">
        <v>80</v>
      </c>
      <c r="E25" s="14">
        <f>Expense[[#This Row],[Expected]]-Expense[[#This Row],[Actual]]</f>
        <v>-5</v>
      </c>
    </row>
    <row r="26" spans="2:5" s="13" customFormat="1">
      <c r="B26" s="13" t="s">
        <v>19</v>
      </c>
      <c r="C26" s="14">
        <v>280</v>
      </c>
      <c r="D26" s="14">
        <v>260</v>
      </c>
      <c r="E26" s="14">
        <f>Expense[[#This Row],[Expected]]-Expense[[#This Row],[Actual]]</f>
        <v>20</v>
      </c>
    </row>
    <row r="27" spans="2:5" s="13" customFormat="1">
      <c r="B27" s="13" t="s">
        <v>20</v>
      </c>
      <c r="C27" s="14">
        <v>75</v>
      </c>
      <c r="D27" s="14">
        <v>65</v>
      </c>
      <c r="E27" s="14">
        <f>Expense[[#This Row],[Expected]]-Expense[[#This Row],[Actual]]</f>
        <v>10</v>
      </c>
    </row>
    <row r="28" spans="2:5" s="13" customFormat="1">
      <c r="B28" s="13" t="s">
        <v>21</v>
      </c>
      <c r="C28" s="14">
        <v>255</v>
      </c>
      <c r="D28" s="14">
        <v>255</v>
      </c>
      <c r="E28" s="14">
        <f>Expense[[#This Row],[Expected]]-Expense[[#This Row],[Actual]]</f>
        <v>0</v>
      </c>
    </row>
    <row r="29" spans="2:5" s="13" customFormat="1">
      <c r="B29" s="13" t="s">
        <v>22</v>
      </c>
      <c r="C29" s="14">
        <v>100</v>
      </c>
      <c r="D29" s="14">
        <v>100</v>
      </c>
      <c r="E29" s="14">
        <f>Expense[[#This Row],[Expected]]-Expense[[#This Row],[Actual]]</f>
        <v>0</v>
      </c>
    </row>
    <row r="30" spans="2:5" s="13" customFormat="1">
      <c r="B30" s="13" t="s">
        <v>23</v>
      </c>
      <c r="C30" s="14">
        <v>0</v>
      </c>
      <c r="D30" s="14">
        <v>0</v>
      </c>
      <c r="E30" s="14">
        <f>Expense[[#This Row],[Expected]]-Expense[[#This Row],[Actual]]</f>
        <v>0</v>
      </c>
    </row>
    <row r="31" spans="2:5" s="13" customFormat="1">
      <c r="B31" s="13" t="s">
        <v>24</v>
      </c>
      <c r="C31" s="14">
        <v>0</v>
      </c>
      <c r="D31" s="14">
        <v>0</v>
      </c>
      <c r="E31" s="14">
        <f>Expense[[#This Row],[Expected]]-Expense[[#This Row],[Actual]]</f>
        <v>0</v>
      </c>
    </row>
    <row r="32" spans="2:5" s="13" customFormat="1">
      <c r="B32" s="13" t="s">
        <v>25</v>
      </c>
      <c r="C32" s="14">
        <v>150</v>
      </c>
      <c r="D32" s="14">
        <v>150</v>
      </c>
      <c r="E32" s="14">
        <f>Expense[[#This Row],[Expected]]-Expense[[#This Row],[Actual]]</f>
        <v>0</v>
      </c>
    </row>
    <row r="33" spans="2:5" s="13" customFormat="1">
      <c r="B33" s="13" t="s">
        <v>26</v>
      </c>
      <c r="C33" s="14">
        <v>225</v>
      </c>
      <c r="D33" s="14">
        <v>225</v>
      </c>
      <c r="E33" s="14">
        <f>Expense[[#This Row],[Expected]]-Expense[[#This Row],[Actual]]</f>
        <v>0</v>
      </c>
    </row>
    <row r="34" spans="2:5" s="13" customFormat="1">
      <c r="B34" s="13" t="s">
        <v>27</v>
      </c>
      <c r="C34" s="14">
        <v>0</v>
      </c>
      <c r="D34" s="14">
        <v>0</v>
      </c>
      <c r="E34" s="14">
        <f>Expense[[#This Row],[Expected]]-Expense[[#This Row],[Actual]]</f>
        <v>0</v>
      </c>
    </row>
    <row r="35" spans="2:5">
      <c r="B35" s="7" t="s">
        <v>28</v>
      </c>
      <c r="C35" s="8">
        <f>SUBTOTAL(109,Expense[Expected])</f>
        <v>3603</v>
      </c>
      <c r="D35" s="8">
        <f>SUBTOTAL(109,Expense[Actual])</f>
        <v>3655</v>
      </c>
      <c r="E35" s="8">
        <f>SUBTOTAL(109,Expense[Difference])</f>
        <v>-52</v>
      </c>
    </row>
    <row r="38" spans="2:5" ht="33" customHeight="1" thickBot="1">
      <c r="B38" s="5" t="s">
        <v>0</v>
      </c>
      <c r="C38" s="6" t="s">
        <v>31</v>
      </c>
      <c r="D38" s="6" t="s">
        <v>2</v>
      </c>
      <c r="E38" s="6" t="s">
        <v>30</v>
      </c>
    </row>
    <row r="39" spans="2:5">
      <c r="B39" s="9" t="s">
        <v>40</v>
      </c>
    </row>
    <row r="40" spans="2:5">
      <c r="B40" s="7" t="s">
        <v>3</v>
      </c>
      <c r="C40" s="8">
        <f>Income[[#Totals],[Expected]]</f>
        <v>7715</v>
      </c>
      <c r="D40" s="8">
        <f>Income[[#Totals],[Actual]]</f>
        <v>8120</v>
      </c>
      <c r="E40" s="8">
        <f>Income[[#Totals],[Difference]]</f>
        <v>405</v>
      </c>
    </row>
    <row r="41" spans="2:5">
      <c r="B41" s="7" t="s">
        <v>4</v>
      </c>
      <c r="C41" s="8">
        <f>Expense[[#Totals],[Expected]]</f>
        <v>3603</v>
      </c>
      <c r="D41" s="8">
        <f>Expense[[#Totals],[Actual]]</f>
        <v>3655</v>
      </c>
      <c r="E41" s="8">
        <f>Expense[[#Totals],[Difference]]</f>
        <v>-52</v>
      </c>
    </row>
    <row r="42" spans="2:5">
      <c r="B42" s="7" t="s">
        <v>5</v>
      </c>
      <c r="C42" s="8">
        <f>C40-C41</f>
        <v>4112</v>
      </c>
      <c r="D42" s="8">
        <f>D40-D41</f>
        <v>4465</v>
      </c>
      <c r="E42" s="8">
        <f>SUBTOTAL(109,CashFlow[Difference])</f>
        <v>353</v>
      </c>
    </row>
    <row r="43" spans="2:5" ht="16" customHeight="1">
      <c r="C43" s="8"/>
    </row>
  </sheetData>
  <printOptions horizontalCentered="1"/>
  <pageMargins left="0.4" right="0.4" top="0.4" bottom="0.4" header="0.25" footer="0.25"/>
  <pageSetup scale="84" fitToHeight="0" orientation="portrait"/>
  <headerFooter differentFirst="1">
    <oddFooter>&amp;CPage &amp;P of &amp;N</oddFooter>
  </headerFooter>
  <drawing r:id="rId1"/>
  <tableParts count="3"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E40:E41</xm:sqref>
        </x14:conditionalFormatting>
        <x14:conditionalFormatting xmlns:xm="http://schemas.microsoft.com/office/excel/2006/main">
          <x14:cfRule type="iconSet" priority="13" id="{C714391E-7AC2-47BB-A40C-EB62AF118C1E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E15:E34</xm:sqref>
        </x14:conditionalFormatting>
        <x14:conditionalFormatting xmlns:xm="http://schemas.microsoft.com/office/excel/2006/main">
          <x14:cfRule type="iconSet" priority="14" id="{D5790763-7D03-40F8-9AD3-2A345FE0F3B9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E6:E11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5"/>
  </sheetPr>
  <dimension ref="B2:D7"/>
  <sheetViews>
    <sheetView showGridLines="0" workbookViewId="0"/>
  </sheetViews>
  <sheetFormatPr baseColWidth="10" defaultColWidth="8.7109375" defaultRowHeight="16" x14ac:dyDescent="0"/>
  <cols>
    <col min="1" max="1" width="1.7109375" customWidth="1"/>
    <col min="2" max="2" width="14.7109375" customWidth="1"/>
    <col min="3" max="4" width="12.42578125" customWidth="1"/>
  </cols>
  <sheetData>
    <row r="2" spans="2:4" ht="39">
      <c r="B2" s="1" t="s">
        <v>29</v>
      </c>
      <c r="C2" s="1"/>
      <c r="D2" s="1"/>
    </row>
    <row r="4" spans="2:4">
      <c r="B4" s="2"/>
      <c r="C4" s="2" t="s">
        <v>1</v>
      </c>
      <c r="D4" s="2" t="s">
        <v>2</v>
      </c>
    </row>
    <row r="5" spans="2:4">
      <c r="B5" s="2" t="s">
        <v>0</v>
      </c>
      <c r="C5" s="2">
        <f>CashFlow[[#Totals],[Expected]]</f>
        <v>4112</v>
      </c>
      <c r="D5" s="2">
        <f>CashFlow[[#Totals],[Actual]]</f>
        <v>4465</v>
      </c>
    </row>
    <row r="6" spans="2:4">
      <c r="B6" s="2" t="s">
        <v>6</v>
      </c>
      <c r="C6" s="2">
        <f>'Current Month'!C12</f>
        <v>7715</v>
      </c>
      <c r="D6" s="2">
        <f>'Current Month'!D12</f>
        <v>8120</v>
      </c>
    </row>
    <row r="7" spans="2:4">
      <c r="B7" s="2" t="s">
        <v>7</v>
      </c>
      <c r="C7" s="2">
        <f>'Current Month'!C35</f>
        <v>3603</v>
      </c>
      <c r="D7" s="2">
        <f>'Current Month'!D35</f>
        <v>3655</v>
      </c>
    </row>
  </sheetData>
  <pageMargins left="0.7" right="0.7" top="0.75" bottom="0.75" header="0.3" footer="0.3"/>
  <pageSetup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Month</vt:lpstr>
      <vt:lpstr>CHART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Carly Lewis</cp:lastModifiedBy>
  <dcterms:created xsi:type="dcterms:W3CDTF">2014-12-15T22:25:13Z</dcterms:created>
  <dcterms:modified xsi:type="dcterms:W3CDTF">2017-08-05T07:32:29Z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TF10000013</vt:lpwstr>
  </property>
</Properties>
</file>