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codeName="DieseArbeitsmappe" defaultThemeVersion="124226"/>
  <mc:AlternateContent xmlns:mc="http://schemas.openxmlformats.org/markup-compatibility/2006">
    <mc:Choice Requires="x15">
      <x15ac:absPath xmlns:x15ac="http://schemas.microsoft.com/office/spreadsheetml/2010/11/ac" url="D:\Krüger_Wolfgang\WICHTIGES\Banking&amp;Co\Finanzübersicht\Vorlagen\"/>
    </mc:Choice>
  </mc:AlternateContent>
  <xr:revisionPtr revIDLastSave="0" documentId="13_ncr:1_{36B63757-F591-443B-A0FA-7BCB527885E4}" xr6:coauthVersionLast="40" xr6:coauthVersionMax="40" xr10:uidLastSave="{00000000-0000-0000-0000-000000000000}"/>
  <bookViews>
    <workbookView xWindow="0" yWindow="0" windowWidth="20490" windowHeight="7545" tabRatio="920" firstSheet="2" activeTab="15" xr2:uid="{00000000-000D-0000-FFFF-FFFF00000000}"/>
  </bookViews>
  <sheets>
    <sheet name="Januar" sheetId="18" r:id="rId1"/>
    <sheet name="Februar" sheetId="32" r:id="rId2"/>
    <sheet name="März" sheetId="33" r:id="rId3"/>
    <sheet name="April" sheetId="34" r:id="rId4"/>
    <sheet name="Mai" sheetId="23" r:id="rId5"/>
    <sheet name="Juni" sheetId="24" r:id="rId6"/>
    <sheet name="Juli" sheetId="25" r:id="rId7"/>
    <sheet name="August" sheetId="26" r:id="rId8"/>
    <sheet name="September" sheetId="27" r:id="rId9"/>
    <sheet name="Oktober" sheetId="28" r:id="rId10"/>
    <sheet name="November" sheetId="29" r:id="rId11"/>
    <sheet name="Dezember" sheetId="30" r:id="rId12"/>
    <sheet name="Tagesgeld" sheetId="13" r:id="rId13"/>
    <sheet name="Jahresübersicht" sheetId="14" r:id="rId14"/>
    <sheet name="BILANZ" sheetId="17" r:id="rId15"/>
    <sheet name="Anleitung" sheetId="36" r:id="rId16"/>
    <sheet name="Alle_Positionen" sheetId="15" state="hidden" r:id="rId17"/>
  </sheets>
  <definedNames>
    <definedName name="_xlnm._FilterDatabase" localSheetId="13" hidden="1">Jahresübersicht!$A$13:$C$15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4" l="1"/>
  <c r="B14" i="13" l="1"/>
  <c r="B13" i="13"/>
  <c r="B12" i="13"/>
  <c r="B11" i="13"/>
  <c r="B10" i="13"/>
  <c r="B9" i="13"/>
  <c r="B8" i="13"/>
  <c r="B7" i="13"/>
  <c r="B6" i="13"/>
  <c r="B5" i="13"/>
  <c r="B4" i="13"/>
  <c r="B3" i="13"/>
  <c r="B5" i="15" l="1"/>
  <c r="B7" i="15"/>
  <c r="B9" i="15"/>
  <c r="B10" i="15"/>
  <c r="B11" i="15"/>
  <c r="B12" i="15"/>
  <c r="B13" i="15"/>
  <c r="B14" i="15"/>
  <c r="B17" i="15"/>
  <c r="B4" i="15"/>
  <c r="B6" i="15"/>
  <c r="B8"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115" i="15"/>
  <c r="B116"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7" i="15"/>
  <c r="B158"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199" i="15"/>
  <c r="B200" i="15"/>
  <c r="B201" i="15"/>
  <c r="B202" i="15"/>
  <c r="B3" i="15"/>
  <c r="G3" i="14" l="1"/>
  <c r="C6" i="13" l="1"/>
  <c r="C5" i="13"/>
  <c r="C4" i="13"/>
  <c r="J3" i="14"/>
  <c r="J15" i="14"/>
  <c r="I15" i="14"/>
  <c r="I3" i="14"/>
  <c r="H15" i="14"/>
  <c r="H3" i="14"/>
  <c r="C2" i="34" l="1"/>
  <c r="B2" i="34"/>
  <c r="D2" i="34" s="1"/>
  <c r="C2" i="33"/>
  <c r="B2" i="33"/>
  <c r="D2" i="33" s="1"/>
  <c r="C2" i="32"/>
  <c r="B2" i="32"/>
  <c r="D2" i="32" l="1"/>
  <c r="B14" i="17"/>
  <c r="A1" i="13" l="1"/>
  <c r="A10" i="17"/>
  <c r="C6" i="17"/>
  <c r="B6" i="17"/>
  <c r="R15" i="14"/>
  <c r="R3" i="14"/>
  <c r="Q15" i="14"/>
  <c r="Q3" i="14"/>
  <c r="P15" i="14"/>
  <c r="P3" i="14"/>
  <c r="O15" i="14"/>
  <c r="O3" i="14"/>
  <c r="N15" i="14"/>
  <c r="N3" i="14"/>
  <c r="M15" i="14"/>
  <c r="M3" i="14"/>
  <c r="L15" i="14"/>
  <c r="L3" i="14"/>
  <c r="K15" i="14"/>
  <c r="K3" i="14"/>
  <c r="G15" i="14"/>
  <c r="C14" i="13"/>
  <c r="C13" i="13"/>
  <c r="C12" i="13"/>
  <c r="C11" i="13"/>
  <c r="C10" i="13"/>
  <c r="C9" i="13"/>
  <c r="C8" i="13"/>
  <c r="C7" i="13"/>
  <c r="C3" i="13"/>
  <c r="C2" i="30"/>
  <c r="B2" i="30"/>
  <c r="C2" i="29"/>
  <c r="B2" i="29"/>
  <c r="B2" i="28"/>
  <c r="C2" i="28"/>
  <c r="C2" i="27"/>
  <c r="B2" i="27"/>
  <c r="C2" i="26"/>
  <c r="B2" i="26"/>
  <c r="C2" i="25"/>
  <c r="B2" i="25"/>
  <c r="C2" i="24"/>
  <c r="B2" i="24"/>
  <c r="C2" i="23"/>
  <c r="B2" i="23"/>
  <c r="C2" i="18"/>
  <c r="B2" i="18"/>
  <c r="C15" i="14" l="1"/>
  <c r="E15" i="14" s="1"/>
  <c r="D2" i="29"/>
  <c r="C3" i="14"/>
  <c r="D2" i="30"/>
  <c r="D2" i="26"/>
  <c r="D6" i="17"/>
  <c r="D2" i="27"/>
  <c r="D2" i="23"/>
  <c r="B10" i="17"/>
  <c r="B15" i="13"/>
  <c r="C15" i="13"/>
  <c r="D2" i="28"/>
  <c r="D2" i="25"/>
  <c r="D2" i="24"/>
  <c r="D2" i="18"/>
  <c r="B5" i="18" s="1"/>
  <c r="B4" i="32" s="1"/>
  <c r="B5" i="32" s="1"/>
  <c r="B4" i="33" s="1"/>
  <c r="B5" i="33" s="1"/>
  <c r="B4" i="34" s="1"/>
  <c r="B5" i="34" s="1"/>
  <c r="B4" i="23" s="1"/>
  <c r="D3" i="14" l="1"/>
  <c r="E3" i="14"/>
  <c r="D15" i="14"/>
  <c r="C3" i="17"/>
  <c r="B5" i="23"/>
  <c r="B4" i="24" s="1"/>
  <c r="B5" i="24" s="1"/>
  <c r="B4" i="25" s="1"/>
  <c r="B5" i="25" s="1"/>
  <c r="B4" i="26" s="1"/>
  <c r="B5" i="26" s="1"/>
  <c r="B4" i="27" s="1"/>
  <c r="B5" i="27" s="1"/>
  <c r="B4" i="28" s="1"/>
  <c r="B5" i="28" s="1"/>
  <c r="B4" i="29" s="1"/>
  <c r="B5" i="29" s="1"/>
  <c r="B4" i="30" s="1"/>
  <c r="B5" i="30" s="1"/>
  <c r="A13" i="14"/>
  <c r="A1" i="17"/>
  <c r="B16" i="15" l="1"/>
  <c r="B15" i="15"/>
  <c r="D13" i="17"/>
  <c r="C13" i="17"/>
  <c r="B13" i="17"/>
  <c r="D14" i="17" l="1"/>
  <c r="D14" i="13" l="1"/>
  <c r="D13" i="13"/>
  <c r="D12" i="13"/>
  <c r="D11" i="13"/>
  <c r="D10" i="13"/>
  <c r="D9" i="13"/>
  <c r="D8" i="13"/>
  <c r="D7" i="13"/>
  <c r="D6" i="13"/>
  <c r="D5" i="13"/>
  <c r="D4" i="13"/>
  <c r="D3" i="13"/>
  <c r="D15" i="13" l="1"/>
  <c r="B3" i="17"/>
  <c r="D3" i="17" s="1"/>
  <c r="G3" i="18" s="1"/>
  <c r="B18" i="13" l="1"/>
  <c r="H3" i="18"/>
  <c r="C14" i="17"/>
</calcChain>
</file>

<file path=xl/sharedStrings.xml><?xml version="1.0" encoding="utf-8"?>
<sst xmlns="http://schemas.openxmlformats.org/spreadsheetml/2006/main" count="229" uniqueCount="61">
  <si>
    <t>Position</t>
  </si>
  <si>
    <t>Einnahme</t>
  </si>
  <si>
    <t>Ausgabe</t>
  </si>
  <si>
    <t>Bilanz</t>
  </si>
  <si>
    <t>Kommentar</t>
  </si>
  <si>
    <t>Gesamt</t>
  </si>
  <si>
    <t>Kontostand vorher</t>
  </si>
  <si>
    <t>Kontostand nachher</t>
  </si>
  <si>
    <t xml:space="preserve"> </t>
  </si>
  <si>
    <t>Monat</t>
  </si>
  <si>
    <t>Einnahmen</t>
  </si>
  <si>
    <t>Ausgaben</t>
  </si>
  <si>
    <t>Januar</t>
  </si>
  <si>
    <t>Februar</t>
  </si>
  <si>
    <t>März</t>
  </si>
  <si>
    <t>April</t>
  </si>
  <si>
    <t>Mai</t>
  </si>
  <si>
    <t>Juni</t>
  </si>
  <si>
    <t>Juli</t>
  </si>
  <si>
    <t>August</t>
  </si>
  <si>
    <t>September</t>
  </si>
  <si>
    <t>Oktober</t>
  </si>
  <si>
    <t>November</t>
  </si>
  <si>
    <t>Dezember</t>
  </si>
  <si>
    <t>Kontostand Vorjahr</t>
  </si>
  <si>
    <t>Kontostand aktuell</t>
  </si>
  <si>
    <t>SOLL</t>
  </si>
  <si>
    <t>IST</t>
  </si>
  <si>
    <t>Jan</t>
  </si>
  <si>
    <t>Feb</t>
  </si>
  <si>
    <t>Mrz</t>
  </si>
  <si>
    <t>Apr</t>
  </si>
  <si>
    <t>Jun</t>
  </si>
  <si>
    <t>Jul</t>
  </si>
  <si>
    <t>Aug</t>
  </si>
  <si>
    <t>Sep</t>
  </si>
  <si>
    <t>Okt</t>
  </si>
  <si>
    <t>Nov</t>
  </si>
  <si>
    <t>Dez</t>
  </si>
  <si>
    <t>Unregelmäßige Ausgaben</t>
  </si>
  <si>
    <t>Barvermögen</t>
  </si>
  <si>
    <t>Datum</t>
  </si>
  <si>
    <t>Alle Positionen</t>
  </si>
  <si>
    <t>ID</t>
  </si>
  <si>
    <t>Umbuchung</t>
  </si>
  <si>
    <t>[Bitte Kontostand Vorjahr angeben]</t>
  </si>
  <si>
    <t>[Bitte Kontostand Vorjahr von Tagesgeld angeben]</t>
  </si>
  <si>
    <t>Unregelmäßige Ausgabe? = x</t>
  </si>
  <si>
    <t>DELTA</t>
  </si>
  <si>
    <t>IST monatlich</t>
  </si>
  <si>
    <t>Anleitung zu dem Tool "Tracking Barvermögen"</t>
  </si>
  <si>
    <r>
      <rPr>
        <i/>
        <u/>
        <sz val="11"/>
        <color theme="1"/>
        <rFont val="Calibri"/>
        <family val="2"/>
        <scheme val="minor"/>
      </rPr>
      <t>Dateiname vergeben</t>
    </r>
    <r>
      <rPr>
        <u/>
        <sz val="11"/>
        <color theme="1"/>
        <rFont val="Calibri"/>
        <family val="2"/>
        <scheme val="minor"/>
      </rPr>
      <t>:</t>
    </r>
    <r>
      <rPr>
        <sz val="11"/>
        <color theme="1"/>
        <rFont val="Calibri"/>
        <family val="2"/>
        <scheme val="minor"/>
      </rPr>
      <t xml:space="preserve">
Dateiname von "xxxx_Tracking_Barvermögen" in "[Aktuelles Jahr]_Tracking_Barvermögen_[beliebiger Text]" umbenennen.
Zum Beispiel: "2018_Tracking_Barvermögen_mm" (mm = Maxima Musterfrau)</t>
    </r>
  </si>
  <si>
    <t>Bitte nur gelbe Felder ausfüllen. Der Rest wird automatisch ausgefüllt!</t>
  </si>
  <si>
    <r>
      <rPr>
        <i/>
        <u/>
        <sz val="11"/>
        <color theme="1"/>
        <rFont val="Calibri"/>
        <family val="2"/>
        <scheme val="minor"/>
      </rPr>
      <t>Startdaten eingeben:</t>
    </r>
    <r>
      <rPr>
        <sz val="11"/>
        <color theme="1"/>
        <rFont val="Calibri"/>
        <family val="2"/>
        <scheme val="minor"/>
      </rPr>
      <t xml:space="preserve">
Im Tab "Januar" in Zelle B4 Geld auf Girokonto zum 01.01. des aktuellen Jahres eingeben (bei mehreren Girokonten hier summierten Betrag aller Girokonten eintragen).
Im Tab "Tagesgeld" in Zelle B17 Geld auf Tagesgeldkonto zum 01.01. des aktuellen Jahres eingeben (bei mehreren Tagesgeldkonten/Sparkonten hier summierten Betrag aller Tagesgeldkonten/Sparkonten eintragen).
Im Tab "Jahresübersicht" in Spalte A und B alle Positionen der Einnahmen (z.B. Gehalt, Steuerrückzahlung, Zinsen, BAföG) mit abgeschätztem jahrlichen Betrag eintragen.
Im Tab "Jahresübersicht" in Spalte A und B alle Positionen der Ausgaben (z.B. Einkauf, Versicherungen, Miete, Tanken, Bahnticket, Darlehen, Essen gehen, Urlaub) mit abgeschätztem jahrlichen Betrag eintragen.
Eine "Position" ist eine Art Gruppe von Einnahmen oder Ausgaben. Idee dabei: Für Einnahmen oder Ausgaben, die inhaltlich zusammengehören, lohnt es sich diese in einer gleichen "Position" zusammenzufassen. Wichtig: Alle Einnahmen und Ausgaben müssen auf eine Position geschrieben werden, da sie sonst nicht erfasst werden und nicht in der BILANZ auftauchen!
</t>
    </r>
  </si>
  <si>
    <r>
      <rPr>
        <i/>
        <u/>
        <sz val="11"/>
        <color theme="1"/>
        <rFont val="Calibri"/>
        <family val="2"/>
        <scheme val="minor"/>
      </rPr>
      <t>Regelmäßige Eingabe in den Tabs "Januar", "Februar", "März" etc.:</t>
    </r>
    <r>
      <rPr>
        <sz val="11"/>
        <color theme="1"/>
        <rFont val="Calibri"/>
        <family val="2"/>
        <scheme val="minor"/>
      </rPr>
      <t xml:space="preserve">
Im jeweiligen Monatstab Zeile für Zeile Einnahmen und Ausgaben des Girokontos in den Spalten B und C eintragen (dabei nur </t>
    </r>
    <r>
      <rPr>
        <b/>
        <sz val="11"/>
        <color theme="1"/>
        <rFont val="Calibri"/>
        <family val="2"/>
        <scheme val="minor"/>
      </rPr>
      <t>positive</t>
    </r>
    <r>
      <rPr>
        <sz val="11"/>
        <color theme="1"/>
        <rFont val="Calibri"/>
        <family val="2"/>
        <scheme val="minor"/>
      </rPr>
      <t xml:space="preserve"> Beträge eintragen!) und jeweils in Spalte D Position vergeben (die Positionen solltest du im Tab "Jahresübersicht" bereits vergeben haben!).
Wenn Geld von Girokonto auf Tagesgeld/Sparkonto überwiesen wird: Position "Umbuchung" wählen und der Betrag wird automatisch im Tab "Tagesgeld" aufgebucht.
Wenn Geld von Tagesgeld/Sparkonto auf Girokonto überwiesen wird: Position "Umbuchung" wählen und der Betrag wird automatisch im Tab "Tagesgeld" abgebucht.
Wenn Geld von extern auf Tagesgeldkonto/Sparkonto überwiesen wird (z.B. Zinsgutschrift auf dem Tagesgeld, Geld von anderer Person erhalten): 1. Zeile: Betrag in Spalte "Einnahme" eingeben, der erhalten wurde und Position auswählen. 2. Zeile: Betrag bei Spalte "Ausgabe" eintragen und Position "Umbuchung" wählen -&gt; der Betrag wird automatisch im Tab "Tagesgeld" aufgebucht.
Die Spalte E "Kommentar" kann beliebig ausgefüllt werden.</t>
    </r>
    <r>
      <rPr>
        <i/>
        <sz val="11"/>
        <color theme="1"/>
        <rFont val="Calibri"/>
        <family val="2"/>
        <scheme val="minor"/>
      </rPr>
      <t xml:space="preserve">
</t>
    </r>
  </si>
  <si>
    <t>Hier erklären wir dir wie du das Tool richtig nutzt!</t>
  </si>
  <si>
    <t>Rechner Girokonto (wenn Daten zum 01.01. nicht bekannt sind)</t>
  </si>
  <si>
    <t>Aktuell auf Girokonto?</t>
  </si>
  <si>
    <t>Aktuell auf Tagesgeldkonto?</t>
  </si>
  <si>
    <t>Zum 01.01. auf Girokonto</t>
  </si>
  <si>
    <t>Zum 01.01. auf Tagesgeldkonto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</si>
</sst>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8" x14ac:knownFonts="1">
    <font>
      <sz val="11"/>
      <color rgb="FF000000"/>
      <name val="Calibri"/>
      <charset val="1"/>
    </font>
    <font>
      <sz val="11"/>
      <color theme="1"/>
      <name val="Calibri"/>
      <family val="2"/>
      <scheme val="minor"/>
    </font>
    <font>
      <sz val="11"/>
      <color theme="1"/>
      <name val="Calibri"/>
      <family val="2"/>
      <scheme val="minor"/>
    </font>
    <font>
      <b/>
      <sz val="11"/>
      <color rgb="FF000000"/>
      <name val="Calibri"/>
      <family val="2"/>
    </font>
    <font>
      <b/>
      <u/>
      <sz val="14"/>
      <color rgb="FF000000"/>
      <name val="Calibri"/>
      <family val="2"/>
    </font>
    <font>
      <sz val="12"/>
      <color rgb="FF000000"/>
      <name val="Calibri"/>
      <family val="2"/>
    </font>
    <font>
      <b/>
      <sz val="16"/>
      <color rgb="FF000000"/>
      <name val="Calibri"/>
      <family val="2"/>
    </font>
    <font>
      <b/>
      <sz val="12"/>
      <color rgb="FF000000"/>
      <name val="Calibri"/>
      <family val="2"/>
    </font>
    <font>
      <sz val="11"/>
      <color rgb="FFFF0000"/>
      <name val="Calibri"/>
      <family val="2"/>
    </font>
    <font>
      <sz val="12"/>
      <color rgb="FF9B0600"/>
      <name val="Calibri"/>
      <family val="2"/>
    </font>
    <font>
      <b/>
      <sz val="20"/>
      <color rgb="FF000000"/>
      <name val="Calibri"/>
      <family val="2"/>
    </font>
    <font>
      <sz val="11"/>
      <color rgb="FF000000"/>
      <name val="Calibri"/>
      <family val="2"/>
    </font>
    <font>
      <sz val="12"/>
      <color rgb="FF000000"/>
      <name val="Calibri"/>
      <family val="2"/>
    </font>
    <font>
      <b/>
      <sz val="12"/>
      <color rgb="FF000000"/>
      <name val="Calibri"/>
      <family val="2"/>
    </font>
    <font>
      <b/>
      <sz val="16"/>
      <color rgb="FF000000"/>
      <name val="Calibri"/>
      <family val="2"/>
    </font>
    <font>
      <sz val="11"/>
      <color rgb="FFFF0000"/>
      <name val="Calibri"/>
      <family val="2"/>
    </font>
    <font>
      <b/>
      <sz val="11"/>
      <color rgb="FF000000"/>
      <name val="Calibri"/>
      <family val="2"/>
    </font>
    <font>
      <sz val="12"/>
      <color rgb="FF006100"/>
      <name val="Calibri"/>
      <family val="2"/>
    </font>
    <font>
      <b/>
      <u/>
      <sz val="14"/>
      <color rgb="FF000000"/>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i/>
      <u/>
      <sz val="11"/>
      <color theme="1"/>
      <name val="Calibri"/>
      <family val="2"/>
      <scheme val="minor"/>
    </font>
    <font>
      <u/>
      <sz val="11"/>
      <color theme="1"/>
      <name val="Calibri"/>
      <family val="2"/>
      <scheme val="minor"/>
    </font>
    <font>
      <i/>
      <sz val="11"/>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A5A5A5"/>
        <bgColor rgb="FF000000"/>
      </patternFill>
    </fill>
    <fill>
      <patternFill patternType="solid">
        <fgColor rgb="FFC6EFCE"/>
        <bgColor rgb="FF000000"/>
      </patternFill>
    </fill>
    <fill>
      <patternFill patternType="solid">
        <fgColor rgb="FFFFC7CE"/>
        <bgColor rgb="FF000000"/>
      </patternFill>
    </fill>
    <fill>
      <patternFill patternType="solid">
        <fgColor theme="0" tint="-0.34998626667073579"/>
        <bgColor indexed="64"/>
      </patternFill>
    </fill>
  </fills>
  <borders count="13">
    <border>
      <left/>
      <right/>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right/>
      <top/>
      <bottom style="thin">
        <color indexed="64"/>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thin">
        <color rgb="FF000000"/>
      </bottom>
      <diagonal/>
    </border>
    <border>
      <left style="double">
        <color indexed="64"/>
      </left>
      <right/>
      <top/>
      <bottom style="thin">
        <color indexed="64"/>
      </bottom>
      <diagonal/>
    </border>
    <border>
      <left style="double">
        <color indexed="64"/>
      </left>
      <right/>
      <top/>
      <bottom/>
      <diagonal/>
    </border>
  </borders>
  <cellStyleXfs count="2">
    <xf numFmtId="0" fontId="0" fillId="0" borderId="0"/>
    <xf numFmtId="0" fontId="2" fillId="0" borderId="0"/>
  </cellStyleXfs>
  <cellXfs count="93">
    <xf numFmtId="0" fontId="0" fillId="0" borderId="0" xfId="0"/>
    <xf numFmtId="0" fontId="0" fillId="0" borderId="0" xfId="0" applyNumberFormat="1" applyFont="1" applyBorder="1" applyAlignment="1"/>
    <xf numFmtId="164" fontId="0" fillId="0" borderId="0" xfId="0" applyNumberFormat="1" applyFont="1" applyBorder="1" applyAlignment="1"/>
    <xf numFmtId="0" fontId="4" fillId="0" borderId="0" xfId="0" applyNumberFormat="1" applyFont="1" applyBorder="1" applyAlignment="1"/>
    <xf numFmtId="164" fontId="5" fillId="0" borderId="0" xfId="0" applyNumberFormat="1" applyFont="1" applyBorder="1" applyAlignment="1">
      <alignment horizontal="center" vertical="center"/>
    </xf>
    <xf numFmtId="164" fontId="5" fillId="0" borderId="2"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0" xfId="0" applyNumberFormat="1" applyFont="1" applyBorder="1" applyAlignment="1">
      <alignment horizontal="center" vertical="center"/>
    </xf>
    <xf numFmtId="164" fontId="5" fillId="0" borderId="0"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14" fontId="5" fillId="0" borderId="0" xfId="0" applyNumberFormat="1" applyFont="1" applyBorder="1" applyAlignment="1">
      <alignment horizontal="center" vertical="center"/>
    </xf>
    <xf numFmtId="0" fontId="11" fillId="0" borderId="0" xfId="0" applyFont="1"/>
    <xf numFmtId="164" fontId="11" fillId="0" borderId="0" xfId="0" applyNumberFormat="1" applyFont="1" applyAlignment="1"/>
    <xf numFmtId="0" fontId="11" fillId="0" borderId="0" xfId="0" applyNumberFormat="1" applyFont="1" applyBorder="1" applyAlignment="1"/>
    <xf numFmtId="0" fontId="12" fillId="0" borderId="5" xfId="0" applyNumberFormat="1" applyFont="1" applyBorder="1" applyAlignment="1">
      <alignment horizontal="center" vertical="center"/>
    </xf>
    <xf numFmtId="0" fontId="13" fillId="0" borderId="5" xfId="0" applyFont="1" applyBorder="1" applyAlignment="1">
      <alignment horizontal="center" vertical="center"/>
    </xf>
    <xf numFmtId="0" fontId="13" fillId="0" borderId="3" xfId="0" applyNumberFormat="1" applyFont="1" applyBorder="1" applyAlignment="1">
      <alignment horizontal="center" vertical="center"/>
    </xf>
    <xf numFmtId="14" fontId="13" fillId="0" borderId="1" xfId="0" applyNumberFormat="1" applyFont="1" applyBorder="1" applyAlignment="1">
      <alignment horizontal="center" vertical="center"/>
    </xf>
    <xf numFmtId="164" fontId="14" fillId="0" borderId="0" xfId="0" applyNumberFormat="1" applyFont="1" applyBorder="1" applyAlignment="1">
      <alignment horizontal="center" vertical="center"/>
    </xf>
    <xf numFmtId="0" fontId="11" fillId="0" borderId="0" xfId="0" applyNumberFormat="1" applyFont="1" applyAlignment="1">
      <alignment horizontal="center" vertical="center"/>
    </xf>
    <xf numFmtId="0" fontId="11" fillId="0" borderId="0" xfId="0" applyNumberFormat="1" applyFont="1" applyBorder="1" applyAlignment="1">
      <alignment horizontal="center" vertical="center"/>
    </xf>
    <xf numFmtId="0" fontId="13" fillId="0" borderId="1" xfId="0" applyNumberFormat="1" applyFont="1" applyBorder="1" applyAlignment="1"/>
    <xf numFmtId="0" fontId="0" fillId="0" borderId="7" xfId="0" applyBorder="1"/>
    <xf numFmtId="164" fontId="15" fillId="0" borderId="0" xfId="0" applyNumberFormat="1" applyFont="1" applyBorder="1" applyAlignment="1"/>
    <xf numFmtId="164" fontId="16" fillId="0" borderId="0" xfId="0" applyNumberFormat="1" applyFont="1"/>
    <xf numFmtId="0" fontId="0" fillId="0" borderId="0" xfId="0" applyAlignment="1">
      <alignment horizontal="center" vertical="center"/>
    </xf>
    <xf numFmtId="0" fontId="13" fillId="0" borderId="1" xfId="0" applyNumberFormat="1" applyFont="1" applyBorder="1" applyAlignment="1">
      <alignment horizontal="center" vertical="center"/>
    </xf>
    <xf numFmtId="0" fontId="13" fillId="0" borderId="1" xfId="0" applyNumberFormat="1" applyFont="1" applyBorder="1" applyAlignment="1">
      <alignment horizontal="left" vertical="center"/>
    </xf>
    <xf numFmtId="164" fontId="17" fillId="3" borderId="0" xfId="0" applyNumberFormat="1" applyFont="1" applyFill="1" applyBorder="1" applyAlignment="1">
      <alignment horizontal="center" vertical="center"/>
    </xf>
    <xf numFmtId="0" fontId="13" fillId="0" borderId="8" xfId="0" applyFont="1" applyBorder="1"/>
    <xf numFmtId="164" fontId="0" fillId="0" borderId="0" xfId="0" applyNumberFormat="1" applyFont="1" applyBorder="1" applyAlignment="1" applyProtection="1">
      <alignment horizontal="center" vertical="center"/>
      <protection locked="0"/>
    </xf>
    <xf numFmtId="0" fontId="4" fillId="0" borderId="0" xfId="0" applyNumberFormat="1" applyFont="1" applyBorder="1" applyAlignment="1" applyProtection="1">
      <alignment vertical="center"/>
    </xf>
    <xf numFmtId="0" fontId="0" fillId="0" borderId="0" xfId="0" applyNumberFormat="1" applyFont="1" applyBorder="1" applyAlignment="1" applyProtection="1"/>
    <xf numFmtId="0" fontId="0" fillId="0" borderId="0" xfId="0" applyProtection="1"/>
    <xf numFmtId="164" fontId="0" fillId="0" borderId="0" xfId="0" applyNumberFormat="1" applyFont="1" applyBorder="1" applyAlignment="1" applyProtection="1"/>
    <xf numFmtId="164" fontId="11" fillId="0" borderId="0" xfId="0" applyNumberFormat="1" applyFont="1" applyBorder="1" applyAlignment="1" applyProtection="1">
      <protection locked="0"/>
    </xf>
    <xf numFmtId="164" fontId="8" fillId="0" borderId="0" xfId="0" applyNumberFormat="1" applyFont="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164" fontId="11" fillId="0" borderId="0" xfId="0" applyNumberFormat="1" applyFont="1" applyBorder="1" applyAlignment="1" applyProtection="1">
      <alignment horizontal="center" vertical="center"/>
      <protection locked="0"/>
    </xf>
    <xf numFmtId="164" fontId="15" fillId="0" borderId="0" xfId="0" applyNumberFormat="1" applyFont="1" applyBorder="1" applyAlignment="1" applyProtection="1">
      <alignment horizontal="center" vertical="center"/>
      <protection locked="0"/>
    </xf>
    <xf numFmtId="0" fontId="11"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NumberFormat="1" applyFont="1" applyBorder="1" applyAlignment="1" applyProtection="1">
      <alignment horizontal="left" vertical="center" wrapText="1"/>
      <protection locked="0"/>
    </xf>
    <xf numFmtId="0" fontId="11" fillId="0" borderId="0" xfId="0" applyFont="1" applyProtection="1">
      <protection locked="0"/>
    </xf>
    <xf numFmtId="0" fontId="0" fillId="0" borderId="1" xfId="0" applyNumberFormat="1" applyFont="1" applyBorder="1" applyAlignment="1" applyProtection="1"/>
    <xf numFmtId="164" fontId="8" fillId="0" borderId="0" xfId="0" applyNumberFormat="1" applyFont="1" applyBorder="1" applyAlignment="1" applyProtection="1"/>
    <xf numFmtId="0" fontId="0" fillId="0" borderId="6" xfId="0" applyNumberFormat="1" applyFont="1" applyBorder="1" applyAlignment="1" applyProtection="1"/>
    <xf numFmtId="164" fontId="0" fillId="0" borderId="6" xfId="0" applyNumberFormat="1" applyFont="1" applyBorder="1" applyAlignment="1" applyProtection="1"/>
    <xf numFmtId="164" fontId="8" fillId="0" borderId="6" xfId="0" applyNumberFormat="1" applyFont="1" applyBorder="1" applyAlignment="1" applyProtection="1"/>
    <xf numFmtId="164" fontId="3" fillId="0" borderId="0" xfId="0" applyNumberFormat="1" applyFont="1" applyBorder="1" applyAlignment="1" applyProtection="1"/>
    <xf numFmtId="0" fontId="18" fillId="0" borderId="0" xfId="0" applyNumberFormat="1" applyFont="1" applyBorder="1" applyAlignment="1" applyProtection="1">
      <alignment vertical="center"/>
    </xf>
    <xf numFmtId="164" fontId="19" fillId="0" borderId="0" xfId="0" applyNumberFormat="1" applyFont="1" applyBorder="1" applyAlignment="1" applyProtection="1">
      <alignment horizontal="center" vertical="center"/>
    </xf>
    <xf numFmtId="0" fontId="19" fillId="0" borderId="0" xfId="0" applyNumberFormat="1" applyFont="1" applyBorder="1" applyAlignment="1" applyProtection="1"/>
    <xf numFmtId="0" fontId="20" fillId="0" borderId="3" xfId="0" applyNumberFormat="1" applyFont="1" applyBorder="1" applyAlignment="1" applyProtection="1">
      <alignment vertical="center"/>
    </xf>
    <xf numFmtId="0" fontId="20" fillId="0" borderId="1" xfId="0" applyNumberFormat="1" applyFont="1" applyBorder="1" applyAlignment="1" applyProtection="1">
      <alignment horizontal="center" vertical="center"/>
    </xf>
    <xf numFmtId="164" fontId="20" fillId="0" borderId="1" xfId="0" applyNumberFormat="1" applyFont="1" applyBorder="1" applyAlignment="1" applyProtection="1">
      <alignment horizontal="center" vertical="center"/>
    </xf>
    <xf numFmtId="164" fontId="20" fillId="2" borderId="1" xfId="0" applyNumberFormat="1" applyFont="1" applyFill="1" applyBorder="1" applyAlignment="1" applyProtection="1">
      <alignment horizontal="center" vertical="center"/>
    </xf>
    <xf numFmtId="0" fontId="19" fillId="0" borderId="2" xfId="0" applyNumberFormat="1" applyFont="1" applyBorder="1" applyAlignment="1" applyProtection="1">
      <alignment vertical="center"/>
      <protection locked="0"/>
    </xf>
    <xf numFmtId="164" fontId="19" fillId="0" borderId="0" xfId="0" applyNumberFormat="1" applyFont="1" applyBorder="1" applyAlignment="1" applyProtection="1">
      <alignment horizontal="center" vertical="center"/>
      <protection locked="0"/>
    </xf>
    <xf numFmtId="164" fontId="19" fillId="2" borderId="0" xfId="0" applyNumberFormat="1" applyFont="1" applyFill="1" applyBorder="1" applyAlignment="1" applyProtection="1">
      <alignment horizontal="center" vertical="center"/>
    </xf>
    <xf numFmtId="164" fontId="19" fillId="0" borderId="0" xfId="0" applyNumberFormat="1" applyFont="1" applyBorder="1" applyAlignment="1" applyProtection="1"/>
    <xf numFmtId="164" fontId="18" fillId="0" borderId="0" xfId="0" applyNumberFormat="1" applyFont="1" applyBorder="1" applyAlignment="1" applyProtection="1">
      <alignment horizontal="center" vertical="center"/>
    </xf>
    <xf numFmtId="164" fontId="20" fillId="0" borderId="1" xfId="0" applyNumberFormat="1" applyFont="1" applyFill="1" applyBorder="1" applyAlignment="1" applyProtection="1">
      <alignment horizontal="center" vertical="center"/>
    </xf>
    <xf numFmtId="49" fontId="19" fillId="0" borderId="0" xfId="0" applyNumberFormat="1" applyFont="1" applyBorder="1" applyAlignment="1" applyProtection="1">
      <alignment horizontal="center" vertical="center"/>
      <protection locked="0"/>
    </xf>
    <xf numFmtId="164" fontId="19" fillId="0" borderId="0" xfId="0" applyNumberFormat="1" applyFont="1" applyBorder="1" applyAlignment="1" applyProtection="1">
      <alignment vertical="center"/>
      <protection locked="0"/>
    </xf>
    <xf numFmtId="164" fontId="0" fillId="0" borderId="0" xfId="0" applyNumberFormat="1" applyFont="1" applyBorder="1" applyAlignment="1" applyProtection="1">
      <alignment horizontal="center" vertical="center"/>
    </xf>
    <xf numFmtId="164" fontId="19" fillId="0" borderId="0" xfId="0" applyNumberFormat="1" applyFont="1" applyFill="1" applyBorder="1" applyAlignment="1" applyProtection="1">
      <alignment horizontal="center" vertical="center"/>
    </xf>
    <xf numFmtId="164" fontId="19" fillId="5" borderId="0" xfId="0" applyNumberFormat="1" applyFont="1" applyFill="1" applyBorder="1" applyAlignment="1" applyProtection="1"/>
    <xf numFmtId="0" fontId="23" fillId="0" borderId="0" xfId="1" applyFont="1" applyAlignment="1" applyProtection="1">
      <alignment vertical="top"/>
    </xf>
    <xf numFmtId="0" fontId="2" fillId="0" borderId="0" xfId="1" applyProtection="1"/>
    <xf numFmtId="0" fontId="2" fillId="0" borderId="0" xfId="1" applyFont="1" applyAlignment="1" applyProtection="1">
      <alignment horizontal="left" vertical="top" wrapText="1"/>
    </xf>
    <xf numFmtId="0" fontId="2" fillId="0" borderId="0" xfId="1" applyFont="1" applyAlignment="1" applyProtection="1">
      <alignment vertical="top" wrapText="1"/>
    </xf>
    <xf numFmtId="0" fontId="13" fillId="0" borderId="10" xfId="0" applyNumberFormat="1" applyFont="1" applyBorder="1" applyAlignment="1"/>
    <xf numFmtId="164" fontId="16" fillId="0" borderId="9" xfId="0" applyNumberFormat="1" applyFont="1" applyBorder="1"/>
    <xf numFmtId="0" fontId="0" fillId="0" borderId="9" xfId="0" applyBorder="1"/>
    <xf numFmtId="164" fontId="0" fillId="0" borderId="0" xfId="0" applyNumberFormat="1" applyFont="1" applyBorder="1" applyAlignment="1">
      <alignment horizontal="center" vertical="center"/>
    </xf>
    <xf numFmtId="0" fontId="11" fillId="0" borderId="11" xfId="0" applyFont="1" applyBorder="1"/>
    <xf numFmtId="0" fontId="11" fillId="0" borderId="5" xfId="0" applyFont="1" applyBorder="1"/>
    <xf numFmtId="0" fontId="7" fillId="0" borderId="12" xfId="0" applyFont="1" applyBorder="1" applyAlignment="1">
      <alignment horizontal="left" vertical="center"/>
    </xf>
    <xf numFmtId="0" fontId="7" fillId="0" borderId="0" xfId="0" applyFont="1" applyAlignment="1">
      <alignment horizontal="left" vertical="center"/>
    </xf>
    <xf numFmtId="0" fontId="19" fillId="0" borderId="0" xfId="0" applyNumberFormat="1" applyFont="1" applyBorder="1" applyAlignment="1" applyProtection="1">
      <alignment horizontal="left" vertical="center"/>
    </xf>
    <xf numFmtId="0" fontId="10" fillId="0" borderId="0" xfId="0" applyNumberFormat="1" applyFont="1" applyBorder="1" applyAlignment="1">
      <alignment horizontal="center" vertical="center"/>
    </xf>
    <xf numFmtId="0" fontId="22" fillId="0" borderId="0" xfId="1" applyFont="1" applyAlignment="1" applyProtection="1">
      <alignment horizontal="left" vertical="top"/>
    </xf>
    <xf numFmtId="0" fontId="27" fillId="0" borderId="0" xfId="1" applyFont="1" applyAlignment="1" applyProtection="1">
      <alignment horizontal="left" vertical="center"/>
    </xf>
    <xf numFmtId="0" fontId="2" fillId="0" borderId="0" xfId="1" applyFont="1" applyAlignment="1" applyProtection="1">
      <alignment horizontal="left" vertical="top" wrapText="1"/>
    </xf>
  </cellXfs>
  <cellStyles count="2">
    <cellStyle name="Standard" xfId="0" builtinId="0"/>
    <cellStyle name="Standard 2" xfId="1" xr:uid="{130BD9D6-67FE-4CFE-9DD5-4BA1E137D135}"/>
  </cellStyles>
  <dxfs count="167">
    <dxf>
      <font>
        <b val="0"/>
        <i val="0"/>
        <strike val="0"/>
        <condense val="0"/>
        <extend val="0"/>
        <outline val="0"/>
        <shadow val="0"/>
        <u val="none"/>
        <vertAlign val="baseline"/>
        <sz val="11"/>
        <color rgb="FF000000"/>
        <name val="Calibri"/>
        <charset val="1"/>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charset val="1"/>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charset val="1"/>
        <scheme val="none"/>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rgb="FF000000"/>
        <name val="Calibri"/>
        <family val="2"/>
        <scheme val="none"/>
      </font>
      <alignment horizontal="center" vertical="center" textRotation="0" wrapText="0" indent="0" justifyLastLine="0" shrinkToFit="0" readingOrder="0"/>
    </dxf>
    <dxf>
      <font>
        <strike val="0"/>
        <color rgb="FFFF0000"/>
      </font>
    </dxf>
    <dxf>
      <font>
        <color rgb="FF00B050"/>
      </font>
    </dxf>
    <dxf>
      <font>
        <strike val="0"/>
        <color rgb="FF00B050"/>
      </font>
    </dxf>
    <dxf>
      <font>
        <strike val="0"/>
        <color rgb="FFFF0000"/>
      </font>
    </dxf>
    <dxf>
      <font>
        <color rgb="FF00B050"/>
      </font>
    </dxf>
    <dxf>
      <font>
        <strike val="0"/>
        <color rgb="FF00B050"/>
      </font>
    </dxf>
    <dxf>
      <font>
        <strike val="0"/>
        <outline val="0"/>
        <shadow val="0"/>
        <vertAlign val="baseline"/>
        <color rgb="FF000000"/>
        <name val="Calibri"/>
        <family val="2"/>
        <scheme val="minor"/>
      </font>
      <numFmt numFmtId="164" formatCode="#,##0.00\ &quot;€&quot;"/>
      <protection locked="1" hidden="0"/>
    </dxf>
    <dxf>
      <font>
        <strike val="0"/>
        <outline val="0"/>
        <shadow val="0"/>
        <vertAlign val="baseline"/>
        <color rgb="FF000000"/>
        <name val="Calibri"/>
        <family val="2"/>
        <scheme val="minor"/>
      </font>
      <numFmt numFmtId="164" formatCode="#,##0.00\ &quot;€&quot;"/>
      <protection locked="1" hidden="0"/>
    </dxf>
    <dxf>
      <font>
        <strike val="0"/>
        <outline val="0"/>
        <shadow val="0"/>
        <vertAlign val="baseline"/>
        <color rgb="FF000000"/>
        <name val="Calibri"/>
        <family val="2"/>
        <scheme val="minor"/>
      </font>
      <numFmt numFmtId="164" formatCode="#,##0.00\ &quot;€&quot;"/>
      <protection locked="1" hidden="0"/>
    </dxf>
    <dxf>
      <font>
        <strike val="0"/>
        <outline val="0"/>
        <shadow val="0"/>
        <vertAlign val="baseline"/>
        <color rgb="FF000000"/>
        <name val="Calibri"/>
        <family val="2"/>
        <scheme val="minor"/>
      </font>
      <numFmt numFmtId="164" formatCode="#,##0.00\ &quot;€&quot;"/>
      <protection locked="1" hidden="0"/>
    </dxf>
    <dxf>
      <font>
        <strike val="0"/>
        <outline val="0"/>
        <shadow val="0"/>
        <vertAlign val="baseline"/>
        <color rgb="FF000000"/>
        <name val="Calibri"/>
        <family val="2"/>
        <scheme val="minor"/>
      </font>
      <numFmt numFmtId="164" formatCode="#,##0.00\ &quot;€&quot;"/>
      <protection locked="1" hidden="0"/>
    </dxf>
    <dxf>
      <font>
        <strike val="0"/>
        <outline val="0"/>
        <shadow val="0"/>
        <vertAlign val="baseline"/>
        <color rgb="FF000000"/>
        <name val="Calibri"/>
        <family val="2"/>
        <scheme val="minor"/>
      </font>
      <numFmt numFmtId="164" formatCode="#,##0.00\ &quot;€&quot;"/>
      <protection locked="1" hidden="0"/>
    </dxf>
    <dxf>
      <font>
        <strike val="0"/>
        <outline val="0"/>
        <shadow val="0"/>
        <vertAlign val="baseline"/>
        <color rgb="FF000000"/>
        <name val="Calibri"/>
        <family val="2"/>
        <scheme val="minor"/>
      </font>
      <numFmt numFmtId="164" formatCode="#,##0.00\ &quot;€&quot;"/>
      <protection locked="1" hidden="0"/>
    </dxf>
    <dxf>
      <font>
        <strike val="0"/>
        <outline val="0"/>
        <shadow val="0"/>
        <vertAlign val="baseline"/>
        <color rgb="FF000000"/>
        <name val="Calibri"/>
        <family val="2"/>
        <scheme val="minor"/>
      </font>
      <numFmt numFmtId="164" formatCode="#,##0.00\ &quot;€&quot;"/>
      <protection locked="1" hidden="0"/>
    </dxf>
    <dxf>
      <font>
        <strike val="0"/>
        <outline val="0"/>
        <shadow val="0"/>
        <vertAlign val="baseline"/>
        <color rgb="FF000000"/>
        <name val="Calibri"/>
        <family val="2"/>
        <scheme val="minor"/>
      </font>
      <numFmt numFmtId="164" formatCode="#,##0.00\ &quot;€&quot;"/>
      <protection locked="1" hidden="0"/>
    </dxf>
    <dxf>
      <font>
        <strike val="0"/>
        <outline val="0"/>
        <shadow val="0"/>
        <vertAlign val="baseline"/>
        <color rgb="FF000000"/>
        <name val="Calibri"/>
        <family val="2"/>
        <scheme val="minor"/>
      </font>
      <numFmt numFmtId="164" formatCode="#,##0.00\ &quot;€&quot;"/>
      <protection locked="1" hidden="0"/>
    </dxf>
    <dxf>
      <font>
        <strike val="0"/>
        <outline val="0"/>
        <shadow val="0"/>
        <vertAlign val="baseline"/>
        <color rgb="FF000000"/>
        <name val="Calibri"/>
        <family val="2"/>
        <scheme val="minor"/>
      </font>
      <numFmt numFmtId="164" formatCode="#,##0.00\ &quot;€&quot;"/>
      <protection locked="1" hidden="0"/>
    </dxf>
    <dxf>
      <font>
        <strike val="0"/>
        <outline val="0"/>
        <shadow val="0"/>
        <vertAlign val="baseline"/>
        <color rgb="FF000000"/>
        <name val="Calibri"/>
        <family val="2"/>
        <scheme val="minor"/>
      </font>
      <numFmt numFmtId="164" formatCode="#,##0.00\ &quot;€&quot;"/>
      <protection locked="1" hidden="0"/>
    </dxf>
    <dxf>
      <font>
        <strike val="0"/>
        <outline val="0"/>
        <shadow val="0"/>
        <vertAlign val="baseline"/>
        <color rgb="FF000000"/>
        <name val="Calibri"/>
        <family val="2"/>
        <scheme val="minor"/>
      </font>
      <protection locked="1" hidden="0"/>
    </dxf>
    <dxf>
      <font>
        <b val="0"/>
        <i val="0"/>
        <strike val="0"/>
        <condense val="0"/>
        <extend val="0"/>
        <outline val="0"/>
        <shadow val="0"/>
        <u val="none"/>
        <vertAlign val="baseline"/>
        <sz val="11"/>
        <color rgb="FF000000"/>
        <name val="Calibri"/>
        <charset val="1"/>
        <scheme val="none"/>
      </font>
      <numFmt numFmtId="164" formatCode="#,##0.00\ &quot;€&quo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rgb="FF000000"/>
        <name val="Calibri"/>
        <charset val="1"/>
        <scheme val="none"/>
      </font>
      <numFmt numFmtId="164" formatCode="#,##0.00\ &quot;€&quot;"/>
      <alignment horizontal="center" vertical="center" textRotation="0" wrapText="0" indent="0" justifyLastLine="0" shrinkToFit="0" readingOrder="0"/>
      <protection locked="1" hidden="0"/>
    </dxf>
    <dxf>
      <font>
        <strike val="0"/>
        <outline val="0"/>
        <shadow val="0"/>
        <vertAlign val="baseline"/>
        <color rgb="FF000000"/>
        <name val="Calibri"/>
        <family val="2"/>
        <scheme val="minor"/>
      </font>
      <numFmt numFmtId="164" formatCode="#,##0.00\ &quot;€&quot;"/>
      <protection locked="1" hidden="0"/>
    </dxf>
    <dxf>
      <font>
        <strike val="0"/>
        <outline val="0"/>
        <shadow val="0"/>
        <vertAlign val="baseline"/>
        <color rgb="FF000000"/>
        <name val="Calibri"/>
        <family val="2"/>
        <scheme val="minor"/>
      </font>
      <numFmt numFmtId="164" formatCode="#,##0.00\ &quot;€&quot;"/>
      <protection locked="0" hidden="0"/>
    </dxf>
    <dxf>
      <font>
        <strike val="0"/>
        <outline val="0"/>
        <shadow val="0"/>
        <vertAlign val="baseline"/>
        <color rgb="FF000000"/>
        <name val="Calibri"/>
        <family val="2"/>
        <scheme val="minor"/>
      </font>
      <protection locked="0" hidden="0"/>
    </dxf>
    <dxf>
      <font>
        <strike val="0"/>
        <outline val="0"/>
        <shadow val="0"/>
        <vertAlign val="baseline"/>
        <color rgb="FF000000"/>
        <name val="Calibri"/>
        <family val="2"/>
        <scheme val="minor"/>
      </font>
      <protection locked="1" hidden="0"/>
    </dxf>
    <dxf>
      <font>
        <strike val="0"/>
        <outline val="0"/>
        <shadow val="0"/>
        <vertAlign val="baseline"/>
        <color rgb="FF000000"/>
        <name val="Calibri"/>
        <family val="2"/>
        <scheme val="minor"/>
      </font>
      <protection locked="1" hidden="0"/>
    </dxf>
    <dxf>
      <font>
        <strike val="0"/>
        <outline val="0"/>
        <shadow val="0"/>
        <vertAlign val="baseline"/>
        <color rgb="FF000000"/>
        <name val="Calibri"/>
        <family val="2"/>
        <scheme val="minor"/>
      </font>
      <protection locked="1" hidden="0"/>
    </dxf>
    <dxf>
      <font>
        <b val="0"/>
        <i val="0"/>
        <strike val="0"/>
        <condense val="0"/>
        <extend val="0"/>
        <outline val="0"/>
        <shadow val="0"/>
        <u val="none"/>
        <vertAlign val="baseline"/>
        <sz val="11"/>
        <color rgb="FF000000"/>
        <name val="Calibri"/>
        <family val="2"/>
        <scheme val="minor"/>
      </font>
      <numFmt numFmtId="164" formatCode="#,##0.00\ &quot;€&quo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family val="2"/>
        <scheme val="minor"/>
      </font>
      <numFmt numFmtId="164" formatCode="#,##0.00\ &quot;€&quo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family val="2"/>
        <scheme val="minor"/>
      </font>
      <numFmt numFmtId="164" formatCode="#,##0.00\ &quot;€&quo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family val="2"/>
        <scheme val="minor"/>
      </font>
      <numFmt numFmtId="164" formatCode="#,##0.00\ &quot;€&quo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family val="2"/>
        <scheme val="minor"/>
      </font>
      <numFmt numFmtId="164" formatCode="#,##0.00\ &quot;€&quo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family val="2"/>
        <scheme val="minor"/>
      </font>
      <numFmt numFmtId="164" formatCode="#,##0.00\ &quot;€&quo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family val="2"/>
        <scheme val="minor"/>
      </font>
      <numFmt numFmtId="164" formatCode="#,##0.00\ &quot;€&quo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family val="2"/>
        <scheme val="minor"/>
      </font>
      <numFmt numFmtId="164" formatCode="#,##0.00\ &quot;€&quo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family val="2"/>
        <scheme val="minor"/>
      </font>
      <numFmt numFmtId="164" formatCode="#,##0.00\ &quot;€&quo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family val="2"/>
        <scheme val="minor"/>
      </font>
      <numFmt numFmtId="164" formatCode="#,##0.00\ &quot;€&quo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family val="2"/>
        <scheme val="minor"/>
      </font>
      <numFmt numFmtId="164" formatCode="#,##0.00\ &quot;€&quo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family val="2"/>
        <scheme val="minor"/>
      </font>
      <numFmt numFmtId="164" formatCode="#,##0.00\ &quot;€&quo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family val="2"/>
        <scheme val="minor"/>
      </font>
      <numFmt numFmtId="30" formatCode="@"/>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charset val="1"/>
        <scheme val="none"/>
      </font>
      <numFmt numFmtId="164" formatCode="#,##0.00\ &quot;€&quo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rgb="FF000000"/>
        <name val="Calibri"/>
        <charset val="1"/>
        <scheme val="none"/>
      </font>
      <numFmt numFmtId="164" formatCode="#,##0.00\ &quot;€&quot;"/>
      <alignment horizontal="center" vertical="center" textRotation="0" wrapText="0" indent="0" justifyLastLine="0" shrinkToFit="0" readingOrder="0"/>
      <protection locked="1" hidden="0"/>
    </dxf>
    <dxf>
      <font>
        <strike val="0"/>
        <outline val="0"/>
        <shadow val="0"/>
        <vertAlign val="baseline"/>
        <color rgb="FF000000"/>
        <name val="Calibri"/>
        <family val="2"/>
        <scheme val="minor"/>
      </font>
      <numFmt numFmtId="164" formatCode="#,##0.00\ &quot;€&quot;"/>
      <alignment horizontal="center" vertical="center" textRotation="0" wrapText="0" indent="0" justifyLastLine="0" shrinkToFit="0" readingOrder="0"/>
      <protection locked="1" hidden="0"/>
    </dxf>
    <dxf>
      <font>
        <strike val="0"/>
        <outline val="0"/>
        <shadow val="0"/>
        <vertAlign val="baseline"/>
        <color rgb="FF000000"/>
        <name val="Calibri"/>
        <family val="2"/>
        <scheme val="minor"/>
      </font>
      <numFmt numFmtId="164" formatCode="#,##0.00\ &quot;€&quo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family val="2"/>
        <scheme val="minor"/>
      </font>
      <numFmt numFmtId="0" formatCode="General"/>
      <alignment horizontal="general" vertical="center" textRotation="0" wrapText="0" indent="0" justifyLastLine="0" shrinkToFit="0" readingOrder="0"/>
      <protection locked="0" hidden="0"/>
    </dxf>
    <dxf>
      <font>
        <strike val="0"/>
        <outline val="0"/>
        <shadow val="0"/>
        <vertAlign val="baseline"/>
        <color rgb="FF000000"/>
        <name val="Calibri"/>
        <family val="2"/>
        <scheme val="minor"/>
      </font>
      <numFmt numFmtId="165" formatCode="#.##000\ &quot;€&quot;"/>
      <protection locked="1" hidden="0"/>
    </dxf>
    <dxf>
      <font>
        <b val="0"/>
        <i val="0"/>
        <strike val="0"/>
        <condense val="0"/>
        <extend val="0"/>
        <outline val="0"/>
        <shadow val="0"/>
        <u val="none"/>
        <vertAlign val="baseline"/>
        <sz val="11"/>
        <color rgb="FF000000"/>
        <name val="Calibri"/>
        <family val="2"/>
        <scheme val="minor"/>
      </font>
      <numFmt numFmtId="165" formatCode="#.##000\ &quot;€&quo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family val="2"/>
        <scheme val="minor"/>
      </font>
      <numFmt numFmtId="164" formatCode="#,##0.00\ &quot;€&quot;"/>
      <alignment horizontal="general" vertical="bottom" textRotation="0" wrapText="0" indent="0" justifyLastLine="0" shrinkToFit="0" readingOrder="0"/>
      <protection locked="1" hidden="0"/>
    </dxf>
    <dxf>
      <font>
        <color rgb="FF9C0006"/>
      </font>
      <fill>
        <patternFill>
          <bgColor rgb="FFFFC7CE"/>
        </patternFill>
      </fill>
    </dxf>
    <dxf>
      <font>
        <color rgb="FF9C0006"/>
      </font>
      <fill>
        <patternFill>
          <bgColor rgb="FFFFC7CE"/>
        </patternFill>
      </fill>
    </dxf>
    <dxf>
      <font>
        <strike val="0"/>
        <color theme="1"/>
      </font>
      <fill>
        <patternFill>
          <bgColor rgb="FFFFFF00"/>
        </patternFill>
      </fill>
    </dxf>
    <dxf>
      <font>
        <strike val="0"/>
        <color rgb="FFFF0000"/>
      </font>
    </dxf>
    <dxf>
      <alignment horizontal="left" vertical="top" textRotation="0" wrapText="1" indent="0" justifyLastLine="0" shrinkToFit="0" readingOrder="0"/>
      <protection locked="0" hidden="0"/>
    </dxf>
    <dxf>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rgb="FFFF0000"/>
        <name val="Calibri"/>
        <charset val="1"/>
        <scheme val="none"/>
      </font>
      <numFmt numFmtId="164" formatCode="#,##0.00\ &quot;€&quo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charset val="1"/>
        <scheme val="none"/>
      </font>
      <numFmt numFmtId="164" formatCode="#,##0.00\ &quot;€&quot;"/>
      <alignment horizontal="center" vertical="center" textRotation="0" wrapText="0" indent="0" justifyLastLine="0" shrinkToFit="0" readingOrder="0"/>
      <protection locked="0" hidden="0"/>
    </dxf>
    <dxf>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Calibri"/>
        <family val="2"/>
        <scheme val="none"/>
      </font>
      <numFmt numFmtId="0" formatCode="General"/>
      <alignment horizontal="general" vertical="bottom" textRotation="0" wrapText="0" indent="0" justifyLastLine="0" shrinkToFit="0" readingOrder="0"/>
    </dxf>
    <dxf>
      <font>
        <color rgb="FF9C0006"/>
      </font>
      <fill>
        <patternFill>
          <fgColor indexed="64"/>
          <bgColor rgb="FFFFC7CE"/>
        </patternFill>
      </fill>
    </dxf>
    <dxf>
      <font>
        <strike val="0"/>
        <color rgb="FFFF0000"/>
      </font>
      <fill>
        <patternFill patternType="none">
          <bgColor auto="1"/>
        </patternFill>
      </fill>
    </dxf>
    <dxf>
      <alignment horizontal="left" vertical="top" textRotation="0" wrapText="1" indent="0" justifyLastLine="0" shrinkToFit="0" readingOrder="0"/>
      <protection locked="0" hidden="0"/>
    </dxf>
    <dxf>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rgb="FFFF0000"/>
        <name val="Calibri"/>
        <charset val="1"/>
        <scheme val="none"/>
      </font>
      <numFmt numFmtId="164" formatCode="#,##0.00\ &quot;€&quo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charset val="1"/>
        <scheme val="none"/>
      </font>
      <numFmt numFmtId="164" formatCode="#,##0.00\ &quot;€&quot;"/>
      <alignment horizontal="center" vertical="center" textRotation="0" wrapText="0" indent="0" justifyLastLine="0" shrinkToFit="0" readingOrder="0"/>
      <protection locked="0" hidden="0"/>
    </dxf>
    <dxf>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Calibri"/>
        <family val="2"/>
        <scheme val="none"/>
      </font>
      <numFmt numFmtId="0" formatCode="General"/>
      <alignment horizontal="general" vertical="bottom" textRotation="0" wrapText="0" indent="0" justifyLastLine="0" shrinkToFit="0" readingOrder="0"/>
    </dxf>
    <dxf>
      <font>
        <color rgb="FF9C0006"/>
      </font>
      <fill>
        <patternFill>
          <fgColor indexed="64"/>
          <bgColor rgb="FFFFC7CE"/>
        </patternFill>
      </fill>
    </dxf>
    <dxf>
      <font>
        <strike val="0"/>
        <color rgb="FFFF0000"/>
      </font>
      <fill>
        <patternFill patternType="none">
          <bgColor auto="1"/>
        </patternFill>
      </fill>
    </dxf>
    <dxf>
      <alignment horizontal="left" vertical="top" textRotation="0" wrapText="1" indent="0" justifyLastLine="0" shrinkToFit="0" readingOrder="0"/>
      <protection locked="0" hidden="0"/>
    </dxf>
    <dxf>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rgb="FFFF0000"/>
        <name val="Calibri"/>
        <charset val="1"/>
        <scheme val="none"/>
      </font>
      <numFmt numFmtId="164" formatCode="#,##0.00\ &quot;€&quo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charset val="1"/>
        <scheme val="none"/>
      </font>
      <numFmt numFmtId="164" formatCode="#,##0.00\ &quot;€&quot;"/>
      <alignment horizontal="center" vertical="center" textRotation="0" wrapText="0" indent="0" justifyLastLine="0" shrinkToFit="0" readingOrder="0"/>
      <protection locked="0" hidden="0"/>
    </dxf>
    <dxf>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Calibri"/>
        <family val="2"/>
        <scheme val="none"/>
      </font>
      <numFmt numFmtId="0" formatCode="General"/>
      <alignment horizontal="general" vertical="bottom" textRotation="0" wrapText="0" indent="0" justifyLastLine="0" shrinkToFit="0" readingOrder="0"/>
    </dxf>
    <dxf>
      <font>
        <color rgb="FF9C0006"/>
      </font>
      <fill>
        <patternFill>
          <fgColor indexed="64"/>
          <bgColor rgb="FFFFC7CE"/>
        </patternFill>
      </fill>
    </dxf>
    <dxf>
      <font>
        <strike val="0"/>
        <color rgb="FFFF0000"/>
      </font>
      <fill>
        <patternFill patternType="none">
          <bgColor auto="1"/>
        </patternFill>
      </fill>
    </dxf>
    <dxf>
      <alignment horizontal="left" vertical="top" textRotation="0" wrapText="1" indent="0" justifyLastLine="0" shrinkToFit="0" readingOrder="0"/>
      <protection locked="0" hidden="0"/>
    </dxf>
    <dxf>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rgb="FFFF0000"/>
        <name val="Calibri"/>
        <charset val="1"/>
        <scheme val="none"/>
      </font>
      <numFmt numFmtId="164" formatCode="#,##0.00\ &quot;€&quo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charset val="1"/>
        <scheme val="none"/>
      </font>
      <numFmt numFmtId="164" formatCode="#,##0.00\ &quot;€&quot;"/>
      <alignment horizontal="center" vertical="center" textRotation="0" wrapText="0" indent="0" justifyLastLine="0" shrinkToFit="0" readingOrder="0"/>
      <protection locked="0" hidden="0"/>
    </dxf>
    <dxf>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Calibri"/>
        <family val="2"/>
        <scheme val="none"/>
      </font>
      <numFmt numFmtId="0" formatCode="General"/>
      <alignment horizontal="general" vertical="bottom" textRotation="0" wrapText="0" indent="0" justifyLastLine="0" shrinkToFit="0" readingOrder="0"/>
    </dxf>
    <dxf>
      <font>
        <color rgb="FF9C0006"/>
      </font>
      <fill>
        <patternFill>
          <fgColor indexed="64"/>
          <bgColor rgb="FFFFC7CE"/>
        </patternFill>
      </fill>
    </dxf>
    <dxf>
      <font>
        <strike val="0"/>
        <color rgb="FFFF0000"/>
      </font>
      <fill>
        <patternFill patternType="none">
          <bgColor auto="1"/>
        </patternFill>
      </fill>
    </dxf>
    <dxf>
      <alignment horizontal="left" vertical="top" textRotation="0" wrapText="1" indent="0" justifyLastLine="0" shrinkToFit="0" readingOrder="0"/>
      <protection locked="0" hidden="0"/>
    </dxf>
    <dxf>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rgb="FFFF0000"/>
        <name val="Calibri"/>
        <charset val="1"/>
        <scheme val="none"/>
      </font>
      <numFmt numFmtId="164" formatCode="#,##0.00\ &quot;€&quo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charset val="1"/>
        <scheme val="none"/>
      </font>
      <numFmt numFmtId="164" formatCode="#,##0.00\ &quot;€&quot;"/>
      <alignment horizontal="center" vertical="center" textRotation="0" wrapText="0" indent="0" justifyLastLine="0" shrinkToFit="0" readingOrder="0"/>
      <protection locked="0" hidden="0"/>
    </dxf>
    <dxf>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Calibri"/>
        <family val="2"/>
        <scheme val="none"/>
      </font>
      <numFmt numFmtId="0" formatCode="General"/>
      <alignment horizontal="general" vertical="bottom" textRotation="0" wrapText="0" indent="0" justifyLastLine="0" shrinkToFit="0" readingOrder="0"/>
    </dxf>
    <dxf>
      <font>
        <color rgb="FF9C0006"/>
      </font>
      <fill>
        <patternFill>
          <fgColor indexed="64"/>
          <bgColor rgb="FFFFC7CE"/>
        </patternFill>
      </fill>
    </dxf>
    <dxf>
      <font>
        <strike val="0"/>
        <color rgb="FFFF0000"/>
      </font>
      <fill>
        <patternFill patternType="none">
          <bgColor auto="1"/>
        </patternFill>
      </fill>
    </dxf>
    <dxf>
      <alignment horizontal="left" vertical="top" textRotation="0" wrapText="1" indent="0" justifyLastLine="0" shrinkToFit="0" readingOrder="0"/>
      <protection locked="0" hidden="0"/>
    </dxf>
    <dxf>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rgb="FFFF0000"/>
        <name val="Calibri"/>
        <charset val="1"/>
        <scheme val="none"/>
      </font>
      <numFmt numFmtId="164" formatCode="#,##0.00\ &quot;€&quo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charset val="1"/>
        <scheme val="none"/>
      </font>
      <numFmt numFmtId="164" formatCode="#,##0.00\ &quot;€&quot;"/>
      <alignment horizontal="center" vertical="center" textRotation="0" wrapText="0" indent="0" justifyLastLine="0" shrinkToFit="0" readingOrder="0"/>
      <protection locked="0" hidden="0"/>
    </dxf>
    <dxf>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Calibri"/>
        <family val="2"/>
        <scheme val="none"/>
      </font>
      <numFmt numFmtId="0" formatCode="General"/>
      <alignment horizontal="general" vertical="bottom" textRotation="0" wrapText="0" indent="0" justifyLastLine="0" shrinkToFit="0" readingOrder="0"/>
    </dxf>
    <dxf>
      <font>
        <color rgb="FF9C0006"/>
      </font>
      <fill>
        <patternFill>
          <fgColor indexed="64"/>
          <bgColor rgb="FFFFC7CE"/>
        </patternFill>
      </fill>
    </dxf>
    <dxf>
      <font>
        <strike val="0"/>
        <color rgb="FFFF0000"/>
      </font>
      <fill>
        <patternFill patternType="none">
          <bgColor auto="1"/>
        </patternFill>
      </fill>
    </dxf>
    <dxf>
      <alignment horizontal="left" vertical="top" textRotation="0" wrapText="1" indent="0" justifyLastLine="0" shrinkToFit="0" readingOrder="0"/>
      <protection locked="0" hidden="0"/>
    </dxf>
    <dxf>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rgb="FFFF0000"/>
        <name val="Calibri"/>
        <charset val="1"/>
        <scheme val="none"/>
      </font>
      <numFmt numFmtId="164" formatCode="#,##0.00\ &quot;€&quo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charset val="1"/>
        <scheme val="none"/>
      </font>
      <numFmt numFmtId="164" formatCode="#,##0.00\ &quot;€&quot;"/>
      <alignment horizontal="center" vertical="center" textRotation="0" wrapText="0" indent="0" justifyLastLine="0" shrinkToFit="0" readingOrder="0"/>
      <protection locked="0" hidden="0"/>
    </dxf>
    <dxf>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Calibri"/>
        <family val="2"/>
        <scheme val="none"/>
      </font>
      <numFmt numFmtId="0" formatCode="General"/>
      <alignment horizontal="general" vertical="bottom" textRotation="0" wrapText="0" indent="0" justifyLastLine="0" shrinkToFit="0" readingOrder="0"/>
    </dxf>
    <dxf>
      <font>
        <color rgb="FF9C0006"/>
      </font>
      <fill>
        <patternFill>
          <fgColor indexed="64"/>
          <bgColor rgb="FFFFC7CE"/>
        </patternFill>
      </fill>
    </dxf>
    <dxf>
      <font>
        <strike val="0"/>
        <color rgb="FFFF0000"/>
      </font>
      <fill>
        <patternFill patternType="none">
          <bgColor auto="1"/>
        </patternFill>
      </fill>
    </dxf>
    <dxf>
      <alignment horizontal="left" vertical="top" textRotation="0" wrapText="1" indent="0" justifyLastLine="0" shrinkToFit="0" readingOrder="0"/>
      <protection locked="0" hidden="0"/>
    </dxf>
    <dxf>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rgb="FFFF0000"/>
        <name val="Calibri"/>
        <charset val="1"/>
        <scheme val="none"/>
      </font>
      <numFmt numFmtId="164" formatCode="#,##0.00\ &quot;€&quo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charset val="1"/>
        <scheme val="none"/>
      </font>
      <numFmt numFmtId="164" formatCode="#,##0.00\ &quot;€&quot;"/>
      <alignment horizontal="center" vertical="center" textRotation="0" wrapText="0" indent="0" justifyLastLine="0" shrinkToFit="0" readingOrder="0"/>
      <protection locked="0" hidden="0"/>
    </dxf>
    <dxf>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Calibri"/>
        <family val="2"/>
        <scheme val="none"/>
      </font>
      <numFmt numFmtId="0" formatCode="General"/>
      <alignment horizontal="general" vertical="bottom" textRotation="0" wrapText="0" indent="0" justifyLastLine="0" shrinkToFit="0" readingOrder="0"/>
    </dxf>
    <dxf>
      <font>
        <color rgb="FF9C0006"/>
      </font>
      <fill>
        <patternFill>
          <fgColor indexed="64"/>
          <bgColor rgb="FFFFC7CE"/>
        </patternFill>
      </fill>
    </dxf>
    <dxf>
      <font>
        <strike val="0"/>
        <color rgb="FFFF0000"/>
      </font>
      <fill>
        <patternFill patternType="none">
          <bgColor auto="1"/>
        </patternFill>
      </fill>
    </dxf>
    <dxf>
      <alignment horizontal="left" vertical="top" textRotation="0" wrapText="1" indent="0" justifyLastLine="0" shrinkToFit="0" readingOrder="0"/>
      <protection locked="0" hidden="0"/>
    </dxf>
    <dxf>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rgb="FFFF0000"/>
        <name val="Calibri"/>
        <charset val="1"/>
        <scheme val="none"/>
      </font>
      <numFmt numFmtId="164" formatCode="#,##0.00\ &quot;€&quo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charset val="1"/>
        <scheme val="none"/>
      </font>
      <numFmt numFmtId="164" formatCode="#,##0.00\ &quot;€&quot;"/>
      <alignment horizontal="center" vertical="center" textRotation="0" wrapText="0" indent="0" justifyLastLine="0" shrinkToFit="0" readingOrder="0"/>
      <protection locked="0" hidden="0"/>
    </dxf>
    <dxf>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Calibri"/>
        <family val="2"/>
        <scheme val="none"/>
      </font>
      <numFmt numFmtId="0" formatCode="General"/>
      <alignment horizontal="general" vertical="bottom" textRotation="0" wrapText="0" indent="0" justifyLastLine="0" shrinkToFit="0" readingOrder="0"/>
    </dxf>
    <dxf>
      <font>
        <color rgb="FF9C0006"/>
      </font>
      <fill>
        <patternFill>
          <fgColor indexed="64"/>
          <bgColor rgb="FFFFC7CE"/>
        </patternFill>
      </fill>
    </dxf>
    <dxf>
      <font>
        <strike val="0"/>
        <color rgb="FFFF0000"/>
      </font>
      <fill>
        <patternFill patternType="none">
          <bgColor auto="1"/>
        </patternFill>
      </fill>
    </dxf>
    <dxf>
      <alignment horizontal="left" vertical="top" textRotation="0" wrapText="1" indent="0" justifyLastLine="0" shrinkToFit="0" readingOrder="0"/>
      <protection locked="0" hidden="0"/>
    </dxf>
    <dxf>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rgb="FFFF0000"/>
        <name val="Calibri"/>
        <charset val="1"/>
        <scheme val="none"/>
      </font>
      <numFmt numFmtId="164" formatCode="#,##0.00\ &quot;€&quo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charset val="1"/>
        <scheme val="none"/>
      </font>
      <numFmt numFmtId="164" formatCode="#,##0.00\ &quot;€&quot;"/>
      <alignment horizontal="center" vertical="center" textRotation="0" wrapText="0" indent="0" justifyLastLine="0" shrinkToFit="0" readingOrder="0"/>
      <protection locked="0" hidden="0"/>
    </dxf>
    <dxf>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Calibri"/>
        <family val="2"/>
        <scheme val="none"/>
      </font>
      <numFmt numFmtId="0" formatCode="General"/>
      <alignment horizontal="general" vertical="bottom" textRotation="0" wrapText="0" indent="0" justifyLastLine="0" shrinkToFit="0" readingOrder="0"/>
    </dxf>
    <dxf>
      <font>
        <color rgb="FF9C0006"/>
      </font>
      <fill>
        <patternFill>
          <fgColor indexed="64"/>
          <bgColor rgb="FFFFC7CE"/>
        </patternFill>
      </fill>
    </dxf>
    <dxf>
      <font>
        <strike val="0"/>
        <color rgb="FFFF0000"/>
      </font>
      <fill>
        <patternFill patternType="none">
          <bgColor auto="1"/>
        </patternFill>
      </fill>
    </dxf>
    <dxf>
      <alignment horizontal="left" vertical="top" textRotation="0" wrapText="1" indent="0" justifyLastLine="0" shrinkToFit="0" readingOrder="0"/>
      <protection locked="0" hidden="0"/>
    </dxf>
    <dxf>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rgb="FFFF0000"/>
        <name val="Calibri"/>
        <charset val="1"/>
        <scheme val="none"/>
      </font>
      <numFmt numFmtId="164" formatCode="#,##0.00\ &quot;€&quo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charset val="1"/>
        <scheme val="none"/>
      </font>
      <numFmt numFmtId="164" formatCode="#,##0.00\ &quot;€&quot;"/>
      <alignment horizontal="center" vertical="center" textRotation="0" wrapText="0" indent="0" justifyLastLine="0" shrinkToFit="0" readingOrder="0"/>
      <protection locked="0" hidden="0"/>
    </dxf>
    <dxf>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Calibri"/>
        <family val="2"/>
        <scheme val="none"/>
      </font>
      <numFmt numFmtId="0" formatCode="General"/>
      <alignment horizontal="general" vertical="bottom" textRotation="0" wrapText="0" indent="0" justifyLastLine="0" shrinkToFit="0" readingOrder="0"/>
    </dxf>
    <dxf>
      <font>
        <color rgb="FF9C0006"/>
      </font>
      <fill>
        <patternFill>
          <fgColor indexed="64"/>
          <bgColor rgb="FFFFC7CE"/>
        </patternFill>
      </fill>
    </dxf>
    <dxf>
      <font>
        <strike val="0"/>
        <color rgb="FFFF0000"/>
      </font>
      <fill>
        <patternFill patternType="none">
          <bgColor auto="1"/>
        </patternFill>
      </fill>
    </dxf>
    <dxf>
      <alignment horizontal="left" vertical="top" textRotation="0" wrapText="1" indent="0" justifyLastLine="0" shrinkToFit="0" readingOrder="0"/>
      <protection locked="0" hidden="0"/>
    </dxf>
    <dxf>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rgb="FFFF0000"/>
        <name val="Calibri"/>
        <charset val="1"/>
        <scheme val="none"/>
      </font>
      <numFmt numFmtId="164" formatCode="#,##0.00\ &quot;€&quo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charset val="1"/>
        <scheme val="none"/>
      </font>
      <numFmt numFmtId="164" formatCode="#,##0.00\ &quot;€&quot;"/>
      <alignment horizontal="center" vertical="center" textRotation="0" wrapText="0" indent="0" justifyLastLine="0" shrinkToFit="0" readingOrder="0"/>
      <protection locked="0" hidden="0"/>
    </dxf>
    <dxf>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Calibri"/>
        <family val="2"/>
        <scheme val="none"/>
      </font>
      <numFmt numFmtId="0" formatCode="General"/>
      <alignment horizontal="general" vertical="bottom" textRotation="0" wrapText="0" indent="0" justifyLastLine="0" shrinkToFit="0" readingOrder="0"/>
    </dxf>
    <dxf>
      <font>
        <strike val="0"/>
        <color theme="1"/>
      </font>
      <fill>
        <patternFill>
          <bgColor rgb="FFFFFF00"/>
        </patternFill>
      </fill>
    </dxf>
    <dxf>
      <font>
        <color rgb="FF9C0006"/>
      </font>
      <fill>
        <patternFill>
          <bgColor rgb="FFFFC7CE"/>
        </patternFill>
      </fill>
    </dxf>
    <dxf>
      <font>
        <color rgb="FF9C0006"/>
      </font>
      <fill>
        <patternFill>
          <fgColor indexed="64"/>
          <bgColor rgb="FFFFC7CE"/>
        </patternFill>
      </fill>
    </dxf>
    <dxf>
      <font>
        <strike val="0"/>
        <color rgb="FFFF0000"/>
      </font>
      <fill>
        <patternFill patternType="none">
          <bgColor auto="1"/>
        </patternFill>
      </fill>
    </dxf>
  </dxfs>
  <tableStyles count="0" defaultTableStyle="TableStyleMedium9" defaultPivotStyle="PivotStyleLight16"/>
  <colors>
    <mruColors>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53CE0C3-A062-4AFF-BC1E-52D1B01F5E7F}" name="Januar" displayName="Januar" ref="A7:E107" totalsRowShown="0" headerRowDxfId="162" headerRowBorderDxfId="161">
  <autoFilter ref="A7:E107" xr:uid="{C7080113-E7DD-4DFD-9B6E-29C029BC28C4}"/>
  <tableColumns count="5">
    <tableColumn id="1" xr3:uid="{DD7C105B-2E1C-46C9-8C2A-20F59221ACC5}" name="ID" dataDxfId="160"/>
    <tableColumn id="2" xr3:uid="{1BC50C98-656E-4221-9FC9-46EC0AAD0501}" name="Einnahme" dataDxfId="159"/>
    <tableColumn id="3" xr3:uid="{C925C73E-1389-4FA8-BDB8-739441F52DB0}" name="Ausgabe" dataDxfId="158"/>
    <tableColumn id="5" xr3:uid="{B64CFD69-7D78-4170-8332-FD02EBE0E1BA}" name="Position" dataDxfId="157"/>
    <tableColumn id="6" xr3:uid="{07D7890C-6658-49D8-805A-1B12BC15675A}" name="Kommentar"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EB89D3C-237E-4D5A-A656-241239D816DE}" name="Oktober" displayName="Oktober" ref="A7:E107" totalsRowShown="0" headerRowDxfId="81" headerRowBorderDxfId="80">
  <autoFilter ref="A7:E107" xr:uid="{C7080113-E7DD-4DFD-9B6E-29C029BC28C4}"/>
  <tableColumns count="5">
    <tableColumn id="1" xr3:uid="{7E624AC1-5D81-430A-B9B9-BCECEFD0E5B4}" name="ID" dataDxfId="79"/>
    <tableColumn id="2" xr3:uid="{52107FED-4A4C-49FF-99B6-E8C2A1C9B00A}" name="Einnahme" dataDxfId="78"/>
    <tableColumn id="3" xr3:uid="{42AAF036-5D6D-4E8B-BF43-03427B99E868}" name="Ausgabe" dataDxfId="77"/>
    <tableColumn id="5" xr3:uid="{CC3853F8-270F-4444-9E78-AD56171DB982}" name="Position" dataDxfId="76"/>
    <tableColumn id="6" xr3:uid="{BD711E24-45C7-4F78-A3BA-D772846794F6}" name="Kommentar" dataDxfId="7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EBFD14A-9CE3-477A-8AC6-2FB687B2ACE3}" name="November" displayName="November" ref="A7:E107" totalsRowShown="0" headerRowDxfId="72" headerRowBorderDxfId="71">
  <autoFilter ref="A7:E107" xr:uid="{C7080113-E7DD-4DFD-9B6E-29C029BC28C4}"/>
  <tableColumns count="5">
    <tableColumn id="1" xr3:uid="{BCC792C7-6698-41DD-BF7E-796BECA6E59C}" name="ID" dataDxfId="70"/>
    <tableColumn id="2" xr3:uid="{9CBB917D-EA12-4C33-AAEB-9DDAB03153E0}" name="Einnahme" dataDxfId="69"/>
    <tableColumn id="3" xr3:uid="{889AE89D-7D9A-41AE-BE91-73035A8E04D3}" name="Ausgabe" dataDxfId="68"/>
    <tableColumn id="5" xr3:uid="{DD942317-695D-49EB-9144-4F567424F574}" name="Position" dataDxfId="67"/>
    <tableColumn id="6" xr3:uid="{B333F399-C1B6-4605-83D1-F8245725B72A}" name="Kommentar" dataDxfId="6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9563CD0-3851-4D99-970E-A0EFA37AF96A}" name="Dezember" displayName="Dezember" ref="A7:E107" totalsRowShown="0" headerRowDxfId="63" headerRowBorderDxfId="62">
  <autoFilter ref="A7:E107" xr:uid="{C7080113-E7DD-4DFD-9B6E-29C029BC28C4}"/>
  <tableColumns count="5">
    <tableColumn id="1" xr3:uid="{FE7713A7-A127-4EA7-8AD3-63EBE41BEB5C}" name="ID" dataDxfId="61"/>
    <tableColumn id="2" xr3:uid="{83764D2A-5F3E-4E9E-BAF5-8E11D818010C}" name="Einnahme" dataDxfId="60"/>
    <tableColumn id="3" xr3:uid="{B7C03C53-998E-49F9-A89E-131DAD364DA3}" name="Ausgabe" dataDxfId="59"/>
    <tableColumn id="5" xr3:uid="{FD0ADD1D-8FF2-4045-87B3-CD68791EDFBB}" name="Position" dataDxfId="58"/>
    <tableColumn id="6" xr3:uid="{02210F96-ABEE-4EF1-91E6-DAE0EE97F7A7}" name="Kommentar" dataDxfId="57"/>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Ausgaben" displayName="Ausgaben" ref="A14:R15" headerRowDxfId="52" dataDxfId="51" totalsRowDxfId="50">
  <autoFilter ref="A14:R15" xr:uid="{00000000-0009-0000-0100-000005000000}"/>
  <sortState xmlns:xlrd2="http://schemas.microsoft.com/office/spreadsheetml/2017/richdata2" ref="A15:R33">
    <sortCondition ref="A14:A33"/>
  </sortState>
  <tableColumns count="18">
    <tableColumn id="1" xr3:uid="{00000000-0010-0000-0100-000001000000}" name="Position" dataDxfId="49"/>
    <tableColumn id="2" xr3:uid="{00000000-0010-0000-0100-000002000000}" name="SOLL" dataDxfId="48"/>
    <tableColumn id="3" xr3:uid="{00000000-0010-0000-0100-000003000000}" name="IST" dataDxfId="47">
      <calculatedColumnFormula>SUM(Ausgaben[[#This Row],[Jan]:[Dez]])</calculatedColumnFormula>
    </tableColumn>
    <tableColumn id="19" xr3:uid="{8DED6E2A-1961-4E6C-AD1E-9D3ED36BF9B1}" name="IST monatlich" dataDxfId="46">
      <calculatedColumnFormula>Ausgaben[[#This Row],[IST]]/12</calculatedColumnFormula>
    </tableColumn>
    <tableColumn id="17" xr3:uid="{D16254C5-32AB-4687-B3D2-23B9697CD934}" name="DELTA" dataDxfId="45">
      <calculatedColumnFormula>Ausgaben[[#This Row],[SOLL]]-Ausgaben[[#This Row],[IST]]</calculatedColumnFormula>
    </tableColumn>
    <tableColumn id="4" xr3:uid="{00000000-0010-0000-0100-000004000000}" name="Unregelmäßige Ausgabe? = x" dataDxfId="44"/>
    <tableColumn id="5" xr3:uid="{00000000-0010-0000-0100-000005000000}" name="Jan" dataDxfId="43">
      <calculatedColumnFormula>SUMIF(Januar[Position],$A15,Januar[Ausgabe])-SUMIF(Januar[Position],$A15,Januar[Einnahme])</calculatedColumnFormula>
    </tableColumn>
    <tableColumn id="6" xr3:uid="{00000000-0010-0000-0100-000006000000}" name="Feb" dataDxfId="42">
      <calculatedColumnFormula>SUMIF(Februar[Position],$A15,Februar[Ausgabe])-SUMIF(Februar[Position],$A15,Februar[Einnahme])</calculatedColumnFormula>
    </tableColumn>
    <tableColumn id="7" xr3:uid="{00000000-0010-0000-0100-000007000000}" name="Mrz" dataDxfId="41">
      <calculatedColumnFormula>SUMIF(März[Position],$A15,März[Ausgabe])-SUMIF(März[Position],$A15,März[Einnahme])</calculatedColumnFormula>
    </tableColumn>
    <tableColumn id="8" xr3:uid="{00000000-0010-0000-0100-000008000000}" name="Apr" dataDxfId="40">
      <calculatedColumnFormula>SUMIF(April[Position],$A15,April[Ausgabe])-SUMIF(April[Position],$A15,April[Einnahme])</calculatedColumnFormula>
    </tableColumn>
    <tableColumn id="9" xr3:uid="{00000000-0010-0000-0100-000009000000}" name="Mai" dataDxfId="39">
      <calculatedColumnFormula>SUMIF(Mai[Position],$A15,Mai[Ausgabe])-SUMIF(Mai[Position],$A15,Mai[Einnahme])</calculatedColumnFormula>
    </tableColumn>
    <tableColumn id="10" xr3:uid="{00000000-0010-0000-0100-00000A000000}" name="Jun" dataDxfId="38">
      <calculatedColumnFormula>SUMIF(Juni[Position],$A15,Juni[Ausgabe])-SUMIF(Juni[Position],$A15,Juni[Einnahme])</calculatedColumnFormula>
    </tableColumn>
    <tableColumn id="11" xr3:uid="{00000000-0010-0000-0100-00000B000000}" name="Jul" dataDxfId="37">
      <calculatedColumnFormula>SUMIF(Juli[Position],$A15,Juli[Ausgabe])-SUMIF(Juli[Position],$A15,Juli[Einnahme])</calculatedColumnFormula>
    </tableColumn>
    <tableColumn id="12" xr3:uid="{00000000-0010-0000-0100-00000C000000}" name="Aug" dataDxfId="36">
      <calculatedColumnFormula>SUMIF(August[Position],$A15,August[Ausgabe])-SUMIF(August[Position],$A15,August[Einnahme])</calculatedColumnFormula>
    </tableColumn>
    <tableColumn id="13" xr3:uid="{00000000-0010-0000-0100-00000D000000}" name="Sep" dataDxfId="35">
      <calculatedColumnFormula>SUMIF(September[Position],$A15,September[Ausgabe])-SUMIF(September[Position],$A15,September[Einnahme])</calculatedColumnFormula>
    </tableColumn>
    <tableColumn id="14" xr3:uid="{00000000-0010-0000-0100-00000E000000}" name="Okt" dataDxfId="34">
      <calculatedColumnFormula>SUMIF(Oktober[Position],$A15,Oktober[Ausgabe])-SUMIF(Oktober[Position],$A15,Oktober[Einnahme])</calculatedColumnFormula>
    </tableColumn>
    <tableColumn id="15" xr3:uid="{00000000-0010-0000-0100-00000F000000}" name="Nov" dataDxfId="33">
      <calculatedColumnFormula>SUMIF(November[Position],$A15,November[Ausgabe])-SUMIF(November[Position],$A15,November[Einnahme])</calculatedColumnFormula>
    </tableColumn>
    <tableColumn id="16" xr3:uid="{00000000-0010-0000-0100-000010000000}" name="Dez" dataDxfId="32">
      <calculatedColumnFormula>SUMIF(Dezember[Position],$A15,Dezember[Ausgabe])-SUMIF(Dezember[Position],$A15,Dezember[Einnahme])</calculatedColumnFormula>
    </tableColum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C32A0AE-DA2C-4321-93E3-214957AC2F28}" name="Einnahmen" displayName="Einnahmen" ref="A2:R3" headerRowDxfId="31" dataDxfId="30" totalsRowDxfId="29">
  <autoFilter ref="A2:R3" xr:uid="{129C847C-E927-4C54-AA10-AD64965AC73E}"/>
  <tableColumns count="18">
    <tableColumn id="1" xr3:uid="{3579D440-DDD0-4FEE-9B6B-BF51A47DEBE2}" name="Position" dataDxfId="28"/>
    <tableColumn id="2" xr3:uid="{BECA3EC9-89E8-4FD9-93A9-83F1E743585E}" name="SOLL" dataDxfId="27"/>
    <tableColumn id="3" xr3:uid="{C83C2E7F-A658-48B1-8F8D-601DFCBFC938}" name="IST" dataDxfId="26">
      <calculatedColumnFormula>SUM(Einnahmen[[#This Row],[Jan]:[Dez]])</calculatedColumnFormula>
    </tableColumn>
    <tableColumn id="18" xr3:uid="{DD96B1FB-D0D1-4C7C-BA5F-EB64972ED886}" name="IST monatlich" dataDxfId="25">
      <calculatedColumnFormula>Einnahmen[[#This Row],[IST]]/12</calculatedColumnFormula>
    </tableColumn>
    <tableColumn id="17" xr3:uid="{7797BE9B-C5FA-4A19-9B4A-51957047A6FC}" name="DELTA" dataDxfId="24">
      <calculatedColumnFormula>Einnahmen[[#This Row],[IST]]-Einnahmen[[#This Row],[SOLL]]</calculatedColumnFormula>
    </tableColumn>
    <tableColumn id="4" xr3:uid="{B8522C3C-46DF-4B22-8BA2-26D6A0CA812B}" name=" " dataDxfId="23"/>
    <tableColumn id="5" xr3:uid="{AAEEAE8B-95AD-4CA4-BB56-FF57B0C6D1C2}" name="Jan" dataDxfId="22">
      <calculatedColumnFormula>SUMIF(Januar[Position],$A3,Januar[Einnahme])-SUMIF(Januar[Position],$A3,Januar[Ausgabe])</calculatedColumnFormula>
    </tableColumn>
    <tableColumn id="6" xr3:uid="{127FACBA-B74E-4883-BD31-509981907C6B}" name="Feb" dataDxfId="21">
      <calculatedColumnFormula>SUMIF(Februar[Position],$A3,Februar[Einnahme])-SUMIF(Februar[Position],$A3,Februar[Ausgabe])</calculatedColumnFormula>
    </tableColumn>
    <tableColumn id="7" xr3:uid="{E97E4530-4AEC-4919-A9DE-9F22B7B0BBAC}" name="Mrz" dataDxfId="20">
      <calculatedColumnFormula>SUMIF(März[Position],$A3,März[Einnahme])-SUMIF(März[Position],$A3,März[Ausgabe])</calculatedColumnFormula>
    </tableColumn>
    <tableColumn id="8" xr3:uid="{988D285C-C04B-42EA-B909-E214BB53CAE3}" name="Apr" dataDxfId="19">
      <calculatedColumnFormula>SUMIF(April[Position],$A3,April[Einnahme])-SUMIF(April[Position],$A3,April[Ausgabe])</calculatedColumnFormula>
    </tableColumn>
    <tableColumn id="9" xr3:uid="{07D66B92-13DE-4012-92EB-4E65261F0781}" name="Mai" dataDxfId="18">
      <calculatedColumnFormula>SUMIF(Mai[Position],$A3,Mai[Einnahme])-SUMIF(Mai[Position],$A3,Mai[Ausgabe])</calculatedColumnFormula>
    </tableColumn>
    <tableColumn id="10" xr3:uid="{7B1214BD-E88E-41C2-A635-FACBCA325B66}" name="Jun" dataDxfId="17">
      <calculatedColumnFormula>SUMIF(Juni[Position],$A3,Juni[Einnahme])-SUMIF(Juni[Position],$A3,Juni[Ausgabe])</calculatedColumnFormula>
    </tableColumn>
    <tableColumn id="11" xr3:uid="{4D725F98-8ABA-4554-8CC2-AFFA31071031}" name="Jul" dataDxfId="16">
      <calculatedColumnFormula>SUMIF(Juli[Position],$A3,Juli[Einnahme])-SUMIF(Juli[Position],$A3,Juli[Ausgabe])</calculatedColumnFormula>
    </tableColumn>
    <tableColumn id="12" xr3:uid="{19577F3B-2C95-4773-8D95-19BFAE34D5F5}" name="Aug" dataDxfId="15">
      <calculatedColumnFormula>SUMIF(August[Position],$A3,August[Einnahme])-SUMIF(August[Position],$A3,August[Ausgabe])</calculatedColumnFormula>
    </tableColumn>
    <tableColumn id="13" xr3:uid="{EB0668F5-EF76-49A1-854A-337D1BDE5FFE}" name="Sep" dataDxfId="14">
      <calculatedColumnFormula>SUMIF(September[Position],$A3,September[Einnahme])-SUMIF(September[Position],$A3,September[Ausgabe])</calculatedColumnFormula>
    </tableColumn>
    <tableColumn id="14" xr3:uid="{45239C29-FAE2-41BD-8D20-D036068611DB}" name="Okt" dataDxfId="13">
      <calculatedColumnFormula>SUMIF(Oktober[Position],$A3,Oktober[Einnahme])-SUMIF(Oktober[Position],$A3,Oktober[Ausgabe])</calculatedColumnFormula>
    </tableColumn>
    <tableColumn id="15" xr3:uid="{BEE20219-EA6B-4E2B-9D7F-24987EF73C40}" name="Nov" dataDxfId="12">
      <calculatedColumnFormula>SUMIF(November[Position],$A3,November[Einnahme])-SUMIF(November[Position],$A3,November[Ausgabe])</calculatedColumnFormula>
    </tableColumn>
    <tableColumn id="16" xr3:uid="{3627C1E6-BF40-4D2B-A28E-C83640EEACE6}" name="Dez" dataDxfId="11">
      <calculatedColumnFormula>SUMIF(Dezember[Position],$A3,Dezember[Einnahme])-SUMIF(Dezember[Position],$A3,Dezember[Ausgabe])</calculatedColumnFormula>
    </tableColumn>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AA000E-41B0-4482-BEAC-C00376027008}" name="AllePositionen" displayName="AllePositionen" ref="A1:B202" totalsRowShown="0" headerRowDxfId="4" dataDxfId="2" headerRowBorderDxfId="3">
  <autoFilter ref="A1:B202" xr:uid="{3335FEF1-EDC5-467F-8CB0-E3B8F4AF73AA}"/>
  <sortState xmlns:xlrd2="http://schemas.microsoft.com/office/spreadsheetml/2017/richdata2" ref="A2:B202">
    <sortCondition ref="B1:B202"/>
  </sortState>
  <tableColumns count="2">
    <tableColumn id="3" xr3:uid="{97F416B4-9E78-4BB0-905D-89CB90AFF365}" name="ID" dataDxfId="1"/>
    <tableColumn id="1" xr3:uid="{5D505A21-006F-448B-A00F-C7BD5E410DBD}" name="Alle Positionen" dataDxfId="0">
      <calculatedColumnFormula>IF(OR(Jahresübersicht!A3="",Jahresübersicht!A3="Ausgaben " &amp; MID(MID(CELL("filename",$B$1),FIND("[",CELL("filename",$B$1))+1,FIND("]",CELL("filename",$B$1))-FIND("[",CELL("filename",$B$1))-1),1,4),Jahresübersicht!A3="Position")=TRUE,#N/A,Jahresübersicht!A3)</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2D0CC8-8B01-43BF-80B0-631C94A154CC}" name="Februar" displayName="Februar" ref="A7:E107" totalsRowShown="0" headerRowDxfId="153" headerRowBorderDxfId="152">
  <autoFilter ref="A7:E107" xr:uid="{C7080113-E7DD-4DFD-9B6E-29C029BC28C4}"/>
  <tableColumns count="5">
    <tableColumn id="1" xr3:uid="{D52147AF-1074-475A-86B2-CC6663A95082}" name="ID" dataDxfId="151"/>
    <tableColumn id="2" xr3:uid="{39D655ED-1CEA-4CC3-B8C7-B58713BF2EE3}" name="Einnahme" dataDxfId="150"/>
    <tableColumn id="3" xr3:uid="{CDE40B5E-7761-486C-9B5D-92E2116D9123}" name="Ausgabe" dataDxfId="149"/>
    <tableColumn id="5" xr3:uid="{ED90D40C-B4FA-402A-9C96-1E3F6D16E153}" name="Position" dataDxfId="148"/>
    <tableColumn id="6" xr3:uid="{B05510F6-080B-4B90-8191-34F14729100C}" name="Kommentar" dataDxfId="14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BBC09CC-973F-41D3-A2FD-42B30D373284}" name="März" displayName="März" ref="A7:E107" totalsRowShown="0" headerRowDxfId="144" headerRowBorderDxfId="143">
  <autoFilter ref="A7:E107" xr:uid="{C7080113-E7DD-4DFD-9B6E-29C029BC28C4}"/>
  <tableColumns count="5">
    <tableColumn id="1" xr3:uid="{1011225E-ED62-4495-B495-509CB9AF5D71}" name="ID" dataDxfId="142"/>
    <tableColumn id="2" xr3:uid="{1EF8ACCC-419E-4346-B18E-BDCED70867D4}" name="Einnahme" dataDxfId="141"/>
    <tableColumn id="3" xr3:uid="{6349A562-B3C7-49CB-B945-33A259055B29}" name="Ausgabe" dataDxfId="140"/>
    <tableColumn id="5" xr3:uid="{D01B018C-BB37-4E59-BC8E-2C802BC5E296}" name="Position" dataDxfId="139"/>
    <tableColumn id="6" xr3:uid="{DAF5680C-BC36-4080-A050-842C02638736}" name="Kommentar" dataDxfId="13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7D5A9AA-FA5D-415F-A0CB-8CF672354F40}" name="April" displayName="April" ref="A7:E107" totalsRowShown="0" headerRowDxfId="135" headerRowBorderDxfId="134">
  <autoFilter ref="A7:E107" xr:uid="{C7080113-E7DD-4DFD-9B6E-29C029BC28C4}"/>
  <tableColumns count="5">
    <tableColumn id="1" xr3:uid="{0AD717E5-582D-4480-A52A-1C8B41498BC2}" name="ID" dataDxfId="133"/>
    <tableColumn id="2" xr3:uid="{25F24F96-2EDE-4163-934A-7A8B55E18776}" name="Einnahme" dataDxfId="132"/>
    <tableColumn id="3" xr3:uid="{69369BB5-AD28-4AC4-A9A9-19AE468EA33D}" name="Ausgabe" dataDxfId="131"/>
    <tableColumn id="5" xr3:uid="{F22D37A7-75E5-4A18-A26F-9E946EA278CE}" name="Position" dataDxfId="130"/>
    <tableColumn id="6" xr3:uid="{8FB891BC-0ED2-4552-AFB6-F9E4A898FC97}" name="Kommentar" dataDxfId="12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7411175-786B-46B1-9380-3AD8CDB2EEE1}" name="Mai" displayName="Mai" ref="A7:E107" totalsRowShown="0" headerRowDxfId="126" headerRowBorderDxfId="125">
  <autoFilter ref="A7:E107" xr:uid="{C7080113-E7DD-4DFD-9B6E-29C029BC28C4}"/>
  <tableColumns count="5">
    <tableColumn id="1" xr3:uid="{51877409-8A7D-495A-B11A-813E47035964}" name="ID" dataDxfId="124"/>
    <tableColumn id="2" xr3:uid="{FAB73CEE-B182-4217-9F61-32449FA3B1DD}" name="Einnahme" dataDxfId="123"/>
    <tableColumn id="3" xr3:uid="{13CB6A63-AE8A-41AD-9264-F0662F0DC4C7}" name="Ausgabe" dataDxfId="122"/>
    <tableColumn id="5" xr3:uid="{F59B5630-BBB2-4F46-BE1C-7316056CF629}" name="Position" dataDxfId="121"/>
    <tableColumn id="6" xr3:uid="{4D54FCFA-AD07-4471-A45D-B55E16A95DB6}" name="Kommentar" dataDxfId="12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2594194-EDE4-480C-8D8B-12993C6E127D}" name="Juni" displayName="Juni" ref="A7:E107" totalsRowShown="0" headerRowDxfId="117" headerRowBorderDxfId="116">
  <autoFilter ref="A7:E107" xr:uid="{C7080113-E7DD-4DFD-9B6E-29C029BC28C4}"/>
  <tableColumns count="5">
    <tableColumn id="1" xr3:uid="{503850CB-159B-4FBE-981B-5E853119CA9C}" name="ID" dataDxfId="115"/>
    <tableColumn id="2" xr3:uid="{103933B1-1270-4232-87B3-8D769C122F11}" name="Einnahme" dataDxfId="114"/>
    <tableColumn id="3" xr3:uid="{292B146A-6905-4CA8-8AF3-93C622B7EF99}" name="Ausgabe" dataDxfId="113"/>
    <tableColumn id="5" xr3:uid="{E173D53B-CDB0-4FDE-B514-5396D150FF44}" name="Position" dataDxfId="112"/>
    <tableColumn id="6" xr3:uid="{CA60DB3D-A56D-4353-A024-5842D7B0616A}" name="Kommentar" dataDxfId="11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5F20091-E59D-4545-BFD4-AF6F13E77AE7}" name="Juli" displayName="Juli" ref="A7:E107" totalsRowShown="0" headerRowDxfId="108" headerRowBorderDxfId="107">
  <autoFilter ref="A7:E107" xr:uid="{C7080113-E7DD-4DFD-9B6E-29C029BC28C4}"/>
  <tableColumns count="5">
    <tableColumn id="1" xr3:uid="{0F720E22-CC86-4D78-9936-EC75A1A3213E}" name="ID" dataDxfId="106"/>
    <tableColumn id="2" xr3:uid="{EE2AFBDE-DD05-4444-BBA5-6897589778CC}" name="Einnahme" dataDxfId="105"/>
    <tableColumn id="3" xr3:uid="{4194D970-CD0D-4DB7-B051-2E5956DF0B3E}" name="Ausgabe" dataDxfId="104"/>
    <tableColumn id="5" xr3:uid="{46C53836-7BB3-4EF3-BF89-F18BE65DF55D}" name="Position" dataDxfId="103"/>
    <tableColumn id="6" xr3:uid="{B08C5030-43A0-4EDB-B562-DD86DFE3756F}" name="Kommentar" dataDxfId="10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6105C4A-B9C8-4E7F-BBB8-5732E45F88E5}" name="August" displayName="August" ref="A7:E107" totalsRowShown="0" headerRowDxfId="99" headerRowBorderDxfId="98">
  <autoFilter ref="A7:E107" xr:uid="{C7080113-E7DD-4DFD-9B6E-29C029BC28C4}"/>
  <tableColumns count="5">
    <tableColumn id="1" xr3:uid="{02495C03-1C25-496E-B213-47BDD8645607}" name="ID" dataDxfId="97"/>
    <tableColumn id="2" xr3:uid="{C8AD779B-58EC-4E90-ADE0-C6A8BFE5F47C}" name="Einnahme" dataDxfId="96"/>
    <tableColumn id="3" xr3:uid="{7B1DDFEF-3A91-467E-9101-858ADE442540}" name="Ausgabe" dataDxfId="95"/>
    <tableColumn id="5" xr3:uid="{DDEDF69D-92B6-4863-B444-CA301B4F7C74}" name="Position" dataDxfId="94"/>
    <tableColumn id="6" xr3:uid="{FBA5C31D-AE84-4B4A-86A4-0A7081B854D0}" name="Kommentar" dataDxfId="93"/>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BDBB63D-5407-48DE-986F-69FD58778D38}" name="September" displayName="September" ref="A7:E107" totalsRowShown="0" headerRowDxfId="90" headerRowBorderDxfId="89">
  <autoFilter ref="A7:E107" xr:uid="{C7080113-E7DD-4DFD-9B6E-29C029BC28C4}"/>
  <tableColumns count="5">
    <tableColumn id="1" xr3:uid="{20ADB822-507F-4D10-9644-D1881C16482E}" name="ID" dataDxfId="88"/>
    <tableColumn id="2" xr3:uid="{7CD14AE7-53AD-4E7B-92E2-6F32339D567B}" name="Einnahme" dataDxfId="87"/>
    <tableColumn id="3" xr3:uid="{1AA1D16F-5C46-498C-80B5-2AB2C3A0D994}" name="Ausgabe" dataDxfId="86"/>
    <tableColumn id="5" xr3:uid="{2C5166D8-0FBC-4B36-AB70-96FF05898607}" name="Position" dataDxfId="85"/>
    <tableColumn id="6" xr3:uid="{8B55BD8B-5B86-4435-8FA3-6E20BDAEF4A9}" name="Kommentar" dataDxfId="84"/>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7549B-CA06-4BD7-B69D-A4DF11986C4C}">
  <sheetPr codeName="Tabelle18"/>
  <dimension ref="A1:H107"/>
  <sheetViews>
    <sheetView workbookViewId="0">
      <pane ySplit="7" topLeftCell="A8" activePane="bottomLeft" state="frozen"/>
      <selection pane="bottomLeft" activeCell="B4" sqref="B4"/>
    </sheetView>
  </sheetViews>
  <sheetFormatPr baseColWidth="10" defaultColWidth="9.140625" defaultRowHeight="15" x14ac:dyDescent="0.25"/>
  <cols>
    <col min="1" max="1" width="18.85546875" customWidth="1"/>
    <col min="2" max="3" width="14.7109375" style="2" customWidth="1"/>
    <col min="4" max="4" width="30.7109375" customWidth="1"/>
    <col min="5" max="5" width="21.28515625" bestFit="1" customWidth="1"/>
    <col min="6" max="6" width="26.5703125" bestFit="1" customWidth="1"/>
    <col min="7" max="7" width="23.28515625" bestFit="1" customWidth="1"/>
    <col min="8" max="8" width="28.5703125" bestFit="1" customWidth="1"/>
  </cols>
  <sheetData>
    <row r="1" spans="1:8" ht="15.75" x14ac:dyDescent="0.25">
      <c r="A1" s="34" t="s">
        <v>12</v>
      </c>
      <c r="B1" s="26" t="s">
        <v>1</v>
      </c>
      <c r="C1" s="26" t="s">
        <v>2</v>
      </c>
      <c r="D1" s="80" t="s">
        <v>3</v>
      </c>
      <c r="E1" s="86" t="s">
        <v>56</v>
      </c>
      <c r="F1" s="87"/>
      <c r="G1" s="87"/>
      <c r="H1" s="87"/>
    </row>
    <row r="2" spans="1:8" x14ac:dyDescent="0.25">
      <c r="A2" s="27" t="s">
        <v>5</v>
      </c>
      <c r="B2" s="2">
        <f>SUM(Januar[Einnahme])</f>
        <v>0</v>
      </c>
      <c r="C2" s="28">
        <f>SUM(Januar[Ausgabe])</f>
        <v>0</v>
      </c>
      <c r="D2" s="81">
        <f>B2-C2</f>
        <v>0</v>
      </c>
      <c r="E2" s="84" t="s">
        <v>57</v>
      </c>
      <c r="F2" s="85" t="s">
        <v>58</v>
      </c>
      <c r="G2" s="85" t="s">
        <v>59</v>
      </c>
      <c r="H2" s="85" t="s">
        <v>60</v>
      </c>
    </row>
    <row r="3" spans="1:8" x14ac:dyDescent="0.25">
      <c r="D3" s="82"/>
      <c r="E3" s="35"/>
      <c r="F3" s="35"/>
      <c r="G3" s="83">
        <f>E3-BILANZ!D3+Tagesgeld!D15</f>
        <v>0</v>
      </c>
      <c r="H3" s="83">
        <f>F3-Tagesgeld!D15</f>
        <v>0</v>
      </c>
    </row>
    <row r="4" spans="1:8" x14ac:dyDescent="0.25">
      <c r="A4" t="s">
        <v>6</v>
      </c>
      <c r="B4" s="40" t="s">
        <v>45</v>
      </c>
      <c r="D4" s="82"/>
    </row>
    <row r="5" spans="1:8" x14ac:dyDescent="0.25">
      <c r="A5" t="s">
        <v>7</v>
      </c>
      <c r="B5" s="2" t="e">
        <f>B4+D2</f>
        <v>#VALUE!</v>
      </c>
    </row>
    <row r="7" spans="1:8" ht="15.75" x14ac:dyDescent="0.25">
      <c r="A7" s="31" t="s">
        <v>43</v>
      </c>
      <c r="B7" s="32" t="s">
        <v>1</v>
      </c>
      <c r="C7" s="32" t="s">
        <v>2</v>
      </c>
      <c r="D7" s="32" t="s">
        <v>0</v>
      </c>
      <c r="E7" s="32" t="s">
        <v>4</v>
      </c>
    </row>
    <row r="8" spans="1:8" x14ac:dyDescent="0.25">
      <c r="A8" s="30">
        <v>1</v>
      </c>
      <c r="B8" s="35"/>
      <c r="C8" s="41"/>
      <c r="D8" s="42"/>
      <c r="E8" s="43"/>
    </row>
    <row r="9" spans="1:8" x14ac:dyDescent="0.25">
      <c r="A9" s="30">
        <v>2</v>
      </c>
      <c r="B9" s="35"/>
      <c r="C9" s="41"/>
      <c r="D9" s="42"/>
      <c r="E9" s="43"/>
    </row>
    <row r="10" spans="1:8" x14ac:dyDescent="0.25">
      <c r="A10" s="30">
        <v>3</v>
      </c>
      <c r="B10" s="35"/>
      <c r="C10" s="41"/>
      <c r="D10" s="44"/>
      <c r="E10" s="43"/>
    </row>
    <row r="11" spans="1:8" x14ac:dyDescent="0.25">
      <c r="A11" s="30">
        <v>4</v>
      </c>
      <c r="B11" s="35"/>
      <c r="C11" s="41"/>
      <c r="D11" s="44"/>
      <c r="E11" s="43"/>
    </row>
    <row r="12" spans="1:8" x14ac:dyDescent="0.25">
      <c r="A12" s="30">
        <v>5</v>
      </c>
      <c r="B12" s="35"/>
      <c r="C12" s="41"/>
      <c r="D12" s="44"/>
      <c r="E12" s="43"/>
    </row>
    <row r="13" spans="1:8" x14ac:dyDescent="0.25">
      <c r="A13" s="30">
        <v>6</v>
      </c>
      <c r="B13" s="35"/>
      <c r="C13" s="41"/>
      <c r="D13" s="44"/>
      <c r="E13" s="43"/>
    </row>
    <row r="14" spans="1:8" x14ac:dyDescent="0.25">
      <c r="A14" s="30">
        <v>7</v>
      </c>
      <c r="B14" s="35"/>
      <c r="C14" s="41"/>
      <c r="D14" s="44"/>
      <c r="E14" s="43"/>
    </row>
    <row r="15" spans="1:8" x14ac:dyDescent="0.25">
      <c r="A15" s="30">
        <v>8</v>
      </c>
      <c r="B15" s="35"/>
      <c r="C15" s="41"/>
      <c r="D15" s="44"/>
      <c r="E15" s="43"/>
    </row>
    <row r="16" spans="1:8" x14ac:dyDescent="0.25">
      <c r="A16" s="30">
        <v>9</v>
      </c>
      <c r="B16" s="35"/>
      <c r="C16" s="41"/>
      <c r="D16" s="44"/>
      <c r="E16" s="43"/>
    </row>
    <row r="17" spans="1:5" x14ac:dyDescent="0.25">
      <c r="A17" s="30">
        <v>10</v>
      </c>
      <c r="B17" s="35"/>
      <c r="C17" s="41"/>
      <c r="D17" s="44"/>
      <c r="E17" s="43"/>
    </row>
    <row r="18" spans="1:5" x14ac:dyDescent="0.25">
      <c r="A18" s="30">
        <v>11</v>
      </c>
      <c r="B18" s="35"/>
      <c r="C18" s="41"/>
      <c r="D18" s="44"/>
      <c r="E18" s="43"/>
    </row>
    <row r="19" spans="1:5" x14ac:dyDescent="0.25">
      <c r="A19" s="30">
        <v>12</v>
      </c>
      <c r="B19" s="35"/>
      <c r="C19" s="41"/>
      <c r="D19" s="44"/>
      <c r="E19" s="43"/>
    </row>
    <row r="20" spans="1:5" x14ac:dyDescent="0.25">
      <c r="A20" s="30">
        <v>13</v>
      </c>
      <c r="B20" s="35"/>
      <c r="C20" s="41"/>
      <c r="D20" s="44"/>
      <c r="E20" s="43"/>
    </row>
    <row r="21" spans="1:5" x14ac:dyDescent="0.25">
      <c r="A21" s="30">
        <v>14</v>
      </c>
      <c r="B21" s="35"/>
      <c r="C21" s="41"/>
      <c r="D21" s="44"/>
      <c r="E21" s="43"/>
    </row>
    <row r="22" spans="1:5" x14ac:dyDescent="0.25">
      <c r="A22" s="30">
        <v>15</v>
      </c>
      <c r="B22" s="35"/>
      <c r="C22" s="41"/>
      <c r="D22" s="44"/>
      <c r="E22" s="43"/>
    </row>
    <row r="23" spans="1:5" x14ac:dyDescent="0.25">
      <c r="A23" s="30">
        <v>16</v>
      </c>
      <c r="B23" s="35"/>
      <c r="C23" s="41"/>
      <c r="D23" s="44"/>
      <c r="E23" s="43"/>
    </row>
    <row r="24" spans="1:5" x14ac:dyDescent="0.25">
      <c r="A24" s="30">
        <v>17</v>
      </c>
      <c r="B24" s="35"/>
      <c r="C24" s="41"/>
      <c r="D24" s="44"/>
      <c r="E24" s="43"/>
    </row>
    <row r="25" spans="1:5" x14ac:dyDescent="0.25">
      <c r="A25" s="30">
        <v>18</v>
      </c>
      <c r="B25" s="35"/>
      <c r="C25" s="41"/>
      <c r="D25" s="44"/>
      <c r="E25" s="43"/>
    </row>
    <row r="26" spans="1:5" x14ac:dyDescent="0.25">
      <c r="A26" s="30">
        <v>19</v>
      </c>
      <c r="B26" s="35"/>
      <c r="C26" s="41"/>
      <c r="D26" s="44"/>
      <c r="E26" s="43"/>
    </row>
    <row r="27" spans="1:5" x14ac:dyDescent="0.25">
      <c r="A27" s="30">
        <v>20</v>
      </c>
      <c r="B27" s="35"/>
      <c r="C27" s="41"/>
      <c r="D27" s="44"/>
      <c r="E27" s="43"/>
    </row>
    <row r="28" spans="1:5" x14ac:dyDescent="0.25">
      <c r="A28" s="30">
        <v>21</v>
      </c>
      <c r="B28" s="35"/>
      <c r="C28" s="41"/>
      <c r="D28" s="44"/>
      <c r="E28" s="43"/>
    </row>
    <row r="29" spans="1:5" x14ac:dyDescent="0.25">
      <c r="A29" s="30">
        <v>22</v>
      </c>
      <c r="B29" s="35"/>
      <c r="C29" s="41"/>
      <c r="D29" s="44"/>
      <c r="E29" s="43"/>
    </row>
    <row r="30" spans="1:5" x14ac:dyDescent="0.25">
      <c r="A30" s="30">
        <v>23</v>
      </c>
      <c r="B30" s="35"/>
      <c r="C30" s="41"/>
      <c r="D30" s="44"/>
      <c r="E30" s="43"/>
    </row>
    <row r="31" spans="1:5" x14ac:dyDescent="0.25">
      <c r="A31" s="30">
        <v>24</v>
      </c>
      <c r="B31" s="35"/>
      <c r="C31" s="41"/>
      <c r="D31" s="44"/>
      <c r="E31" s="43"/>
    </row>
    <row r="32" spans="1:5" x14ac:dyDescent="0.25">
      <c r="A32" s="30">
        <v>25</v>
      </c>
      <c r="B32" s="35"/>
      <c r="C32" s="41"/>
      <c r="D32" s="45"/>
      <c r="E32" s="43"/>
    </row>
    <row r="33" spans="1:5" x14ac:dyDescent="0.25">
      <c r="A33" s="30">
        <v>26</v>
      </c>
      <c r="B33" s="35"/>
      <c r="C33" s="41"/>
      <c r="D33" s="44"/>
      <c r="E33" s="43"/>
    </row>
    <row r="34" spans="1:5" x14ac:dyDescent="0.25">
      <c r="A34" s="30">
        <v>27</v>
      </c>
      <c r="B34" s="35"/>
      <c r="C34" s="41"/>
      <c r="D34" s="44"/>
      <c r="E34" s="43"/>
    </row>
    <row r="35" spans="1:5" x14ac:dyDescent="0.25">
      <c r="A35" s="30">
        <v>28</v>
      </c>
      <c r="B35" s="35"/>
      <c r="C35" s="41"/>
      <c r="D35" s="44"/>
      <c r="E35" s="43"/>
    </row>
    <row r="36" spans="1:5" x14ac:dyDescent="0.25">
      <c r="A36" s="30">
        <v>29</v>
      </c>
      <c r="B36" s="35"/>
      <c r="C36" s="41"/>
      <c r="D36" s="44"/>
      <c r="E36" s="43"/>
    </row>
    <row r="37" spans="1:5" x14ac:dyDescent="0.25">
      <c r="A37" s="30">
        <v>30</v>
      </c>
      <c r="B37" s="35"/>
      <c r="C37" s="41"/>
      <c r="D37" s="44"/>
      <c r="E37" s="43"/>
    </row>
    <row r="38" spans="1:5" x14ac:dyDescent="0.25">
      <c r="A38" s="30">
        <v>31</v>
      </c>
      <c r="B38" s="46"/>
      <c r="C38" s="47"/>
      <c r="D38" s="44"/>
      <c r="E38" s="43"/>
    </row>
    <row r="39" spans="1:5" x14ac:dyDescent="0.25">
      <c r="A39" s="30">
        <v>32</v>
      </c>
      <c r="B39" s="46"/>
      <c r="C39" s="47"/>
      <c r="D39" s="44"/>
      <c r="E39" s="43"/>
    </row>
    <row r="40" spans="1:5" x14ac:dyDescent="0.25">
      <c r="A40" s="30">
        <v>33</v>
      </c>
      <c r="B40" s="46"/>
      <c r="C40" s="47"/>
      <c r="D40" s="44"/>
      <c r="E40" s="43"/>
    </row>
    <row r="41" spans="1:5" x14ac:dyDescent="0.25">
      <c r="A41" s="30">
        <v>34</v>
      </c>
      <c r="B41" s="46"/>
      <c r="C41" s="47"/>
      <c r="D41" s="44"/>
      <c r="E41" s="43"/>
    </row>
    <row r="42" spans="1:5" x14ac:dyDescent="0.25">
      <c r="A42" s="30">
        <v>35</v>
      </c>
      <c r="B42" s="46"/>
      <c r="C42" s="47"/>
      <c r="D42" s="44"/>
      <c r="E42" s="43"/>
    </row>
    <row r="43" spans="1:5" x14ac:dyDescent="0.25">
      <c r="A43" s="30">
        <v>36</v>
      </c>
      <c r="B43" s="46"/>
      <c r="C43" s="47"/>
      <c r="D43" s="44"/>
      <c r="E43" s="43"/>
    </row>
    <row r="44" spans="1:5" x14ac:dyDescent="0.25">
      <c r="A44" s="30">
        <v>37</v>
      </c>
      <c r="B44" s="46"/>
      <c r="C44" s="47"/>
      <c r="D44" s="44"/>
      <c r="E44" s="43"/>
    </row>
    <row r="45" spans="1:5" x14ac:dyDescent="0.25">
      <c r="A45" s="30">
        <v>38</v>
      </c>
      <c r="B45" s="46"/>
      <c r="C45" s="47"/>
      <c r="D45" s="44"/>
      <c r="E45" s="43"/>
    </row>
    <row r="46" spans="1:5" x14ac:dyDescent="0.25">
      <c r="A46" s="30">
        <v>39</v>
      </c>
      <c r="B46" s="46"/>
      <c r="C46" s="47"/>
      <c r="D46" s="44"/>
      <c r="E46" s="43"/>
    </row>
    <row r="47" spans="1:5" x14ac:dyDescent="0.25">
      <c r="A47" s="30">
        <v>40</v>
      </c>
      <c r="B47" s="46"/>
      <c r="C47" s="47"/>
      <c r="D47" s="44"/>
      <c r="E47" s="43"/>
    </row>
    <row r="48" spans="1:5" x14ac:dyDescent="0.25">
      <c r="A48" s="30">
        <v>41</v>
      </c>
      <c r="B48" s="46"/>
      <c r="C48" s="47"/>
      <c r="D48" s="44"/>
      <c r="E48" s="43"/>
    </row>
    <row r="49" spans="1:5" x14ac:dyDescent="0.25">
      <c r="A49" s="30">
        <v>42</v>
      </c>
      <c r="B49" s="46"/>
      <c r="C49" s="47"/>
      <c r="D49" s="44"/>
      <c r="E49" s="43"/>
    </row>
    <row r="50" spans="1:5" x14ac:dyDescent="0.25">
      <c r="A50" s="30">
        <v>43</v>
      </c>
      <c r="B50" s="46"/>
      <c r="C50" s="47"/>
      <c r="D50" s="44"/>
      <c r="E50" s="43"/>
    </row>
    <row r="51" spans="1:5" x14ac:dyDescent="0.25">
      <c r="A51" s="30">
        <v>44</v>
      </c>
      <c r="B51" s="46"/>
      <c r="C51" s="47"/>
      <c r="D51" s="44"/>
      <c r="E51" s="43"/>
    </row>
    <row r="52" spans="1:5" x14ac:dyDescent="0.25">
      <c r="A52" s="30">
        <v>45</v>
      </c>
      <c r="B52" s="46"/>
      <c r="C52" s="47"/>
      <c r="D52" s="44"/>
      <c r="E52" s="43"/>
    </row>
    <row r="53" spans="1:5" x14ac:dyDescent="0.25">
      <c r="A53" s="30">
        <v>46</v>
      </c>
      <c r="B53" s="46"/>
      <c r="C53" s="47"/>
      <c r="D53" s="44"/>
      <c r="E53" s="43"/>
    </row>
    <row r="54" spans="1:5" x14ac:dyDescent="0.25">
      <c r="A54" s="30">
        <v>47</v>
      </c>
      <c r="B54" s="46"/>
      <c r="C54" s="47"/>
      <c r="D54" s="44"/>
      <c r="E54" s="43"/>
    </row>
    <row r="55" spans="1:5" x14ac:dyDescent="0.25">
      <c r="A55" s="30">
        <v>48</v>
      </c>
      <c r="B55" s="46"/>
      <c r="C55" s="47"/>
      <c r="D55" s="44"/>
      <c r="E55" s="43"/>
    </row>
    <row r="56" spans="1:5" x14ac:dyDescent="0.25">
      <c r="A56" s="30">
        <v>49</v>
      </c>
      <c r="B56" s="46"/>
      <c r="C56" s="47"/>
      <c r="D56" s="44"/>
      <c r="E56" s="43"/>
    </row>
    <row r="57" spans="1:5" x14ac:dyDescent="0.25">
      <c r="A57" s="30">
        <v>50</v>
      </c>
      <c r="B57" s="46"/>
      <c r="C57" s="47"/>
      <c r="D57" s="44"/>
      <c r="E57" s="43"/>
    </row>
    <row r="58" spans="1:5" x14ac:dyDescent="0.25">
      <c r="A58" s="30">
        <v>51</v>
      </c>
      <c r="B58" s="46"/>
      <c r="C58" s="47"/>
      <c r="D58" s="44"/>
      <c r="E58" s="43"/>
    </row>
    <row r="59" spans="1:5" x14ac:dyDescent="0.25">
      <c r="A59" s="30">
        <v>52</v>
      </c>
      <c r="B59" s="46"/>
      <c r="C59" s="47"/>
      <c r="D59" s="44"/>
      <c r="E59" s="43"/>
    </row>
    <row r="60" spans="1:5" x14ac:dyDescent="0.25">
      <c r="A60" s="30">
        <v>53</v>
      </c>
      <c r="B60" s="46"/>
      <c r="C60" s="47"/>
      <c r="D60" s="44"/>
      <c r="E60" s="43"/>
    </row>
    <row r="61" spans="1:5" x14ac:dyDescent="0.25">
      <c r="A61" s="30">
        <v>54</v>
      </c>
      <c r="B61" s="46"/>
      <c r="C61" s="47"/>
      <c r="D61" s="44"/>
      <c r="E61" s="43"/>
    </row>
    <row r="62" spans="1:5" x14ac:dyDescent="0.25">
      <c r="A62" s="30">
        <v>55</v>
      </c>
      <c r="B62" s="46"/>
      <c r="C62" s="47"/>
      <c r="D62" s="44"/>
      <c r="E62" s="43"/>
    </row>
    <row r="63" spans="1:5" x14ac:dyDescent="0.25">
      <c r="A63" s="30">
        <v>56</v>
      </c>
      <c r="B63" s="46"/>
      <c r="C63" s="47"/>
      <c r="D63" s="44"/>
      <c r="E63" s="43"/>
    </row>
    <row r="64" spans="1:5" x14ac:dyDescent="0.25">
      <c r="A64" s="30">
        <v>57</v>
      </c>
      <c r="B64" s="46"/>
      <c r="C64" s="47"/>
      <c r="D64" s="44"/>
      <c r="E64" s="43"/>
    </row>
    <row r="65" spans="1:5" x14ac:dyDescent="0.25">
      <c r="A65" s="30">
        <v>58</v>
      </c>
      <c r="B65" s="46"/>
      <c r="C65" s="47"/>
      <c r="D65" s="44"/>
      <c r="E65" s="43"/>
    </row>
    <row r="66" spans="1:5" x14ac:dyDescent="0.25">
      <c r="A66" s="30">
        <v>59</v>
      </c>
      <c r="B66" s="46"/>
      <c r="C66" s="47"/>
      <c r="D66" s="44"/>
      <c r="E66" s="43"/>
    </row>
    <row r="67" spans="1:5" x14ac:dyDescent="0.25">
      <c r="A67" s="30">
        <v>60</v>
      </c>
      <c r="B67" s="46"/>
      <c r="C67" s="47"/>
      <c r="D67" s="44"/>
      <c r="E67" s="43"/>
    </row>
    <row r="68" spans="1:5" x14ac:dyDescent="0.25">
      <c r="A68" s="30">
        <v>61</v>
      </c>
      <c r="B68" s="46"/>
      <c r="C68" s="47"/>
      <c r="D68" s="44"/>
      <c r="E68" s="43"/>
    </row>
    <row r="69" spans="1:5" x14ac:dyDescent="0.25">
      <c r="A69" s="30">
        <v>62</v>
      </c>
      <c r="B69" s="46"/>
      <c r="C69" s="47"/>
      <c r="D69" s="44"/>
      <c r="E69" s="43"/>
    </row>
    <row r="70" spans="1:5" x14ac:dyDescent="0.25">
      <c r="A70" s="30">
        <v>63</v>
      </c>
      <c r="B70" s="46"/>
      <c r="C70" s="47"/>
      <c r="D70" s="44"/>
      <c r="E70" s="43"/>
    </row>
    <row r="71" spans="1:5" x14ac:dyDescent="0.25">
      <c r="A71" s="30">
        <v>64</v>
      </c>
      <c r="B71" s="46"/>
      <c r="C71" s="47"/>
      <c r="D71" s="44"/>
      <c r="E71" s="43"/>
    </row>
    <row r="72" spans="1:5" x14ac:dyDescent="0.25">
      <c r="A72" s="30">
        <v>65</v>
      </c>
      <c r="B72" s="46"/>
      <c r="C72" s="47"/>
      <c r="D72" s="44"/>
      <c r="E72" s="43"/>
    </row>
    <row r="73" spans="1:5" x14ac:dyDescent="0.25">
      <c r="A73" s="30">
        <v>66</v>
      </c>
      <c r="B73" s="46"/>
      <c r="C73" s="47"/>
      <c r="D73" s="44"/>
      <c r="E73" s="43"/>
    </row>
    <row r="74" spans="1:5" x14ac:dyDescent="0.25">
      <c r="A74" s="30">
        <v>67</v>
      </c>
      <c r="B74" s="46"/>
      <c r="C74" s="47"/>
      <c r="D74" s="44"/>
      <c r="E74" s="43"/>
    </row>
    <row r="75" spans="1:5" x14ac:dyDescent="0.25">
      <c r="A75" s="30">
        <v>68</v>
      </c>
      <c r="B75" s="46"/>
      <c r="C75" s="47"/>
      <c r="D75" s="44"/>
      <c r="E75" s="43"/>
    </row>
    <row r="76" spans="1:5" x14ac:dyDescent="0.25">
      <c r="A76" s="30">
        <v>69</v>
      </c>
      <c r="B76" s="46"/>
      <c r="C76" s="47"/>
      <c r="D76" s="44"/>
      <c r="E76" s="43"/>
    </row>
    <row r="77" spans="1:5" x14ac:dyDescent="0.25">
      <c r="A77" s="30">
        <v>70</v>
      </c>
      <c r="B77" s="46"/>
      <c r="C77" s="47"/>
      <c r="D77" s="44"/>
      <c r="E77" s="43"/>
    </row>
    <row r="78" spans="1:5" x14ac:dyDescent="0.25">
      <c r="A78" s="30">
        <v>71</v>
      </c>
      <c r="B78" s="46"/>
      <c r="C78" s="47"/>
      <c r="D78" s="44"/>
      <c r="E78" s="43"/>
    </row>
    <row r="79" spans="1:5" x14ac:dyDescent="0.25">
      <c r="A79" s="30">
        <v>72</v>
      </c>
      <c r="B79" s="46"/>
      <c r="C79" s="47"/>
      <c r="D79" s="44"/>
      <c r="E79" s="43"/>
    </row>
    <row r="80" spans="1:5" x14ac:dyDescent="0.25">
      <c r="A80" s="30">
        <v>73</v>
      </c>
      <c r="B80" s="46"/>
      <c r="C80" s="47"/>
      <c r="D80" s="44"/>
      <c r="E80" s="43"/>
    </row>
    <row r="81" spans="1:5" x14ac:dyDescent="0.25">
      <c r="A81" s="30">
        <v>74</v>
      </c>
      <c r="B81" s="46"/>
      <c r="C81" s="47"/>
      <c r="D81" s="44"/>
      <c r="E81" s="43"/>
    </row>
    <row r="82" spans="1:5" x14ac:dyDescent="0.25">
      <c r="A82" s="30">
        <v>75</v>
      </c>
      <c r="B82" s="46"/>
      <c r="C82" s="47"/>
      <c r="D82" s="44"/>
      <c r="E82" s="43"/>
    </row>
    <row r="83" spans="1:5" x14ac:dyDescent="0.25">
      <c r="A83" s="30">
        <v>76</v>
      </c>
      <c r="B83" s="46"/>
      <c r="C83" s="47"/>
      <c r="D83" s="44"/>
      <c r="E83" s="43"/>
    </row>
    <row r="84" spans="1:5" x14ac:dyDescent="0.25">
      <c r="A84" s="30">
        <v>77</v>
      </c>
      <c r="B84" s="46"/>
      <c r="C84" s="47"/>
      <c r="D84" s="44"/>
      <c r="E84" s="43"/>
    </row>
    <row r="85" spans="1:5" x14ac:dyDescent="0.25">
      <c r="A85" s="30">
        <v>78</v>
      </c>
      <c r="B85" s="46"/>
      <c r="C85" s="47"/>
      <c r="D85" s="44"/>
      <c r="E85" s="43"/>
    </row>
    <row r="86" spans="1:5" x14ac:dyDescent="0.25">
      <c r="A86" s="30">
        <v>79</v>
      </c>
      <c r="B86" s="46"/>
      <c r="C86" s="47"/>
      <c r="D86" s="44"/>
      <c r="E86" s="43"/>
    </row>
    <row r="87" spans="1:5" x14ac:dyDescent="0.25">
      <c r="A87" s="30">
        <v>80</v>
      </c>
      <c r="B87" s="46"/>
      <c r="C87" s="47"/>
      <c r="D87" s="44"/>
      <c r="E87" s="43"/>
    </row>
    <row r="88" spans="1:5" x14ac:dyDescent="0.25">
      <c r="A88" s="30">
        <v>81</v>
      </c>
      <c r="B88" s="46"/>
      <c r="C88" s="47"/>
      <c r="D88" s="44"/>
      <c r="E88" s="43"/>
    </row>
    <row r="89" spans="1:5" x14ac:dyDescent="0.25">
      <c r="A89" s="30">
        <v>82</v>
      </c>
      <c r="B89" s="46"/>
      <c r="C89" s="47"/>
      <c r="D89" s="44"/>
      <c r="E89" s="43"/>
    </row>
    <row r="90" spans="1:5" x14ac:dyDescent="0.25">
      <c r="A90" s="30">
        <v>83</v>
      </c>
      <c r="B90" s="46"/>
      <c r="C90" s="47"/>
      <c r="D90" s="44"/>
      <c r="E90" s="43"/>
    </row>
    <row r="91" spans="1:5" x14ac:dyDescent="0.25">
      <c r="A91" s="30">
        <v>84</v>
      </c>
      <c r="B91" s="46"/>
      <c r="C91" s="47"/>
      <c r="D91" s="44"/>
      <c r="E91" s="43"/>
    </row>
    <row r="92" spans="1:5" x14ac:dyDescent="0.25">
      <c r="A92" s="30">
        <v>85</v>
      </c>
      <c r="B92" s="46"/>
      <c r="C92" s="47"/>
      <c r="D92" s="44"/>
      <c r="E92" s="43"/>
    </row>
    <row r="93" spans="1:5" x14ac:dyDescent="0.25">
      <c r="A93" s="30">
        <v>86</v>
      </c>
      <c r="B93" s="46"/>
      <c r="C93" s="47"/>
      <c r="D93" s="44"/>
      <c r="E93" s="43"/>
    </row>
    <row r="94" spans="1:5" x14ac:dyDescent="0.25">
      <c r="A94" s="30">
        <v>87</v>
      </c>
      <c r="B94" s="46"/>
      <c r="C94" s="47"/>
      <c r="D94" s="44"/>
      <c r="E94" s="43"/>
    </row>
    <row r="95" spans="1:5" x14ac:dyDescent="0.25">
      <c r="A95" s="30">
        <v>88</v>
      </c>
      <c r="B95" s="46"/>
      <c r="C95" s="47"/>
      <c r="D95" s="44"/>
      <c r="E95" s="43"/>
    </row>
    <row r="96" spans="1:5" x14ac:dyDescent="0.25">
      <c r="A96" s="30">
        <v>89</v>
      </c>
      <c r="B96" s="46"/>
      <c r="C96" s="47"/>
      <c r="D96" s="44"/>
      <c r="E96" s="43"/>
    </row>
    <row r="97" spans="1:5" x14ac:dyDescent="0.25">
      <c r="A97" s="30">
        <v>90</v>
      </c>
      <c r="B97" s="46"/>
      <c r="C97" s="47"/>
      <c r="D97" s="44"/>
      <c r="E97" s="43"/>
    </row>
    <row r="98" spans="1:5" x14ac:dyDescent="0.25">
      <c r="A98" s="30">
        <v>91</v>
      </c>
      <c r="B98" s="46"/>
      <c r="C98" s="47"/>
      <c r="D98" s="44"/>
      <c r="E98" s="43"/>
    </row>
    <row r="99" spans="1:5" x14ac:dyDescent="0.25">
      <c r="A99" s="30">
        <v>92</v>
      </c>
      <c r="B99" s="46"/>
      <c r="C99" s="47"/>
      <c r="D99" s="44"/>
      <c r="E99" s="43"/>
    </row>
    <row r="100" spans="1:5" x14ac:dyDescent="0.25">
      <c r="A100" s="30">
        <v>93</v>
      </c>
      <c r="B100" s="46"/>
      <c r="C100" s="47"/>
      <c r="D100" s="44"/>
      <c r="E100" s="43"/>
    </row>
    <row r="101" spans="1:5" x14ac:dyDescent="0.25">
      <c r="A101" s="30">
        <v>94</v>
      </c>
      <c r="B101" s="46"/>
      <c r="C101" s="47"/>
      <c r="D101" s="44"/>
      <c r="E101" s="43"/>
    </row>
    <row r="102" spans="1:5" x14ac:dyDescent="0.25">
      <c r="A102" s="30">
        <v>95</v>
      </c>
      <c r="B102" s="46"/>
      <c r="C102" s="47"/>
      <c r="D102" s="44"/>
      <c r="E102" s="43"/>
    </row>
    <row r="103" spans="1:5" x14ac:dyDescent="0.25">
      <c r="A103" s="30">
        <v>96</v>
      </c>
      <c r="B103" s="46"/>
      <c r="C103" s="47"/>
      <c r="D103" s="44"/>
      <c r="E103" s="43"/>
    </row>
    <row r="104" spans="1:5" x14ac:dyDescent="0.25">
      <c r="A104" s="30">
        <v>97</v>
      </c>
      <c r="B104" s="46"/>
      <c r="C104" s="47"/>
      <c r="D104" s="44"/>
      <c r="E104" s="43"/>
    </row>
    <row r="105" spans="1:5" x14ac:dyDescent="0.25">
      <c r="A105" s="30">
        <v>98</v>
      </c>
      <c r="B105" s="46"/>
      <c r="C105" s="47"/>
      <c r="D105" s="44"/>
      <c r="E105" s="43"/>
    </row>
    <row r="106" spans="1:5" x14ac:dyDescent="0.25">
      <c r="A106" s="30">
        <v>99</v>
      </c>
      <c r="B106" s="46"/>
      <c r="C106" s="47"/>
      <c r="D106" s="44"/>
      <c r="E106" s="43"/>
    </row>
    <row r="107" spans="1:5" x14ac:dyDescent="0.25">
      <c r="A107" s="30">
        <v>100</v>
      </c>
      <c r="B107" s="46"/>
      <c r="C107" s="47"/>
      <c r="D107" s="44"/>
      <c r="E107" s="43"/>
    </row>
  </sheetData>
  <sheetProtection sheet="1" objects="1" scenarios="1"/>
  <mergeCells count="1">
    <mergeCell ref="E1:H1"/>
  </mergeCells>
  <conditionalFormatting sqref="D2">
    <cfRule type="cellIs" dxfId="166" priority="4" operator="lessThan">
      <formula>0</formula>
    </cfRule>
  </conditionalFormatting>
  <conditionalFormatting sqref="B5">
    <cfRule type="cellIs" dxfId="165" priority="2" operator="lessThan">
      <formula>0</formula>
    </cfRule>
    <cfRule type="cellIs" dxfId="164" priority="3" operator="lessThan">
      <formula>0</formula>
    </cfRule>
  </conditionalFormatting>
  <conditionalFormatting sqref="E3:F3">
    <cfRule type="containsBlanks" dxfId="163" priority="5">
      <formula>LEN(TRIM(E3))=0</formula>
    </cfRule>
  </conditionalFormatting>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1848972-86DB-4213-A542-703D8415CE49}">
          <x14:formula1>
            <xm:f>Alle_Positionen!$B$2:$B$202</xm:f>
          </x14:formula1>
          <xm:sqref>D8:D107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1805-E35C-49CA-83CD-F36630E1E0AF}">
  <sheetPr codeName="Tabelle27"/>
  <dimension ref="A1:E107"/>
  <sheetViews>
    <sheetView workbookViewId="0">
      <pane ySplit="7" topLeftCell="A8" activePane="bottomLeft" state="frozen"/>
      <selection pane="bottomLeft"/>
    </sheetView>
  </sheetViews>
  <sheetFormatPr baseColWidth="10" defaultColWidth="9.140625" defaultRowHeight="15" x14ac:dyDescent="0.25"/>
  <cols>
    <col min="1" max="1" width="18.85546875" customWidth="1"/>
    <col min="2" max="3" width="14.7109375" style="2" customWidth="1"/>
    <col min="4" max="4" width="30.7109375" customWidth="1"/>
    <col min="5" max="5" width="60.7109375" customWidth="1"/>
  </cols>
  <sheetData>
    <row r="1" spans="1:5" ht="15.75" x14ac:dyDescent="0.25">
      <c r="A1" s="34" t="s">
        <v>21</v>
      </c>
      <c r="B1" s="26" t="s">
        <v>1</v>
      </c>
      <c r="C1" s="26" t="s">
        <v>2</v>
      </c>
      <c r="D1" s="26" t="s">
        <v>3</v>
      </c>
    </row>
    <row r="2" spans="1:5" x14ac:dyDescent="0.25">
      <c r="A2" s="27" t="s">
        <v>5</v>
      </c>
      <c r="B2" s="2">
        <f>SUM(Oktober[Einnahme])</f>
        <v>0</v>
      </c>
      <c r="C2" s="28">
        <f>SUM(Oktober[Ausgabe])</f>
        <v>0</v>
      </c>
      <c r="D2" s="29">
        <f>B2-C2</f>
        <v>0</v>
      </c>
    </row>
    <row r="4" spans="1:5" x14ac:dyDescent="0.25">
      <c r="A4" t="s">
        <v>6</v>
      </c>
      <c r="B4" s="2" t="e">
        <f>September!B5</f>
        <v>#VALUE!</v>
      </c>
    </row>
    <row r="5" spans="1:5" x14ac:dyDescent="0.25">
      <c r="A5" t="s">
        <v>7</v>
      </c>
      <c r="B5" s="2" t="e">
        <f>B4+D2</f>
        <v>#VALUE!</v>
      </c>
    </row>
    <row r="7" spans="1:5" ht="15.75" x14ac:dyDescent="0.25">
      <c r="A7" s="31" t="s">
        <v>43</v>
      </c>
      <c r="B7" s="32" t="s">
        <v>1</v>
      </c>
      <c r="C7" s="32" t="s">
        <v>2</v>
      </c>
      <c r="D7" s="32" t="s">
        <v>0</v>
      </c>
      <c r="E7" s="32" t="s">
        <v>4</v>
      </c>
    </row>
    <row r="8" spans="1:5" x14ac:dyDescent="0.25">
      <c r="A8" s="30">
        <v>1</v>
      </c>
      <c r="B8" s="35"/>
      <c r="C8" s="41"/>
      <c r="D8" s="48"/>
      <c r="E8" s="43"/>
    </row>
    <row r="9" spans="1:5" x14ac:dyDescent="0.25">
      <c r="A9" s="30">
        <v>2</v>
      </c>
      <c r="B9" s="35"/>
      <c r="C9" s="41"/>
      <c r="D9" s="49"/>
      <c r="E9" s="43"/>
    </row>
    <row r="10" spans="1:5" x14ac:dyDescent="0.25">
      <c r="A10" s="30">
        <v>3</v>
      </c>
      <c r="B10" s="35"/>
      <c r="C10" s="41"/>
      <c r="D10" s="49"/>
      <c r="E10" s="43"/>
    </row>
    <row r="11" spans="1:5" x14ac:dyDescent="0.25">
      <c r="A11" s="30">
        <v>4</v>
      </c>
      <c r="B11" s="35"/>
      <c r="C11" s="41"/>
      <c r="D11" s="49"/>
      <c r="E11" s="43"/>
    </row>
    <row r="12" spans="1:5" x14ac:dyDescent="0.25">
      <c r="A12" s="30">
        <v>5</v>
      </c>
      <c r="B12" s="35"/>
      <c r="C12" s="41"/>
      <c r="D12" s="49"/>
      <c r="E12" s="43"/>
    </row>
    <row r="13" spans="1:5" x14ac:dyDescent="0.25">
      <c r="A13" s="30">
        <v>6</v>
      </c>
      <c r="B13" s="35"/>
      <c r="C13" s="41"/>
      <c r="D13" s="49"/>
      <c r="E13" s="43"/>
    </row>
    <row r="14" spans="1:5" x14ac:dyDescent="0.25">
      <c r="A14" s="30">
        <v>7</v>
      </c>
      <c r="B14" s="35"/>
      <c r="C14" s="41"/>
      <c r="D14" s="49"/>
      <c r="E14" s="43"/>
    </row>
    <row r="15" spans="1:5" x14ac:dyDescent="0.25">
      <c r="A15" s="30">
        <v>8</v>
      </c>
      <c r="B15" s="35"/>
      <c r="C15" s="41"/>
      <c r="D15" s="49"/>
      <c r="E15" s="43"/>
    </row>
    <row r="16" spans="1:5" x14ac:dyDescent="0.25">
      <c r="A16" s="30">
        <v>9</v>
      </c>
      <c r="B16" s="35"/>
      <c r="C16" s="41"/>
      <c r="D16" s="49"/>
      <c r="E16" s="43"/>
    </row>
    <row r="17" spans="1:5" x14ac:dyDescent="0.25">
      <c r="A17" s="30">
        <v>10</v>
      </c>
      <c r="B17" s="35"/>
      <c r="C17" s="41"/>
      <c r="D17" s="49"/>
      <c r="E17" s="43"/>
    </row>
    <row r="18" spans="1:5" x14ac:dyDescent="0.25">
      <c r="A18" s="30">
        <v>11</v>
      </c>
      <c r="B18" s="35"/>
      <c r="C18" s="41"/>
      <c r="D18" s="49"/>
      <c r="E18" s="43"/>
    </row>
    <row r="19" spans="1:5" x14ac:dyDescent="0.25">
      <c r="A19" s="30">
        <v>12</v>
      </c>
      <c r="B19" s="35"/>
      <c r="C19" s="41"/>
      <c r="D19" s="49"/>
      <c r="E19" s="43"/>
    </row>
    <row r="20" spans="1:5" x14ac:dyDescent="0.25">
      <c r="A20" s="30">
        <v>13</v>
      </c>
      <c r="B20" s="35"/>
      <c r="C20" s="41"/>
      <c r="D20" s="49"/>
      <c r="E20" s="43"/>
    </row>
    <row r="21" spans="1:5" x14ac:dyDescent="0.25">
      <c r="A21" s="30">
        <v>14</v>
      </c>
      <c r="B21" s="35"/>
      <c r="C21" s="41"/>
      <c r="D21" s="49"/>
      <c r="E21" s="43"/>
    </row>
    <row r="22" spans="1:5" x14ac:dyDescent="0.25">
      <c r="A22" s="30">
        <v>15</v>
      </c>
      <c r="B22" s="35"/>
      <c r="C22" s="41"/>
      <c r="D22" s="49"/>
      <c r="E22" s="43"/>
    </row>
    <row r="23" spans="1:5" x14ac:dyDescent="0.25">
      <c r="A23" s="30">
        <v>16</v>
      </c>
      <c r="B23" s="35"/>
      <c r="C23" s="41"/>
      <c r="D23" s="49"/>
      <c r="E23" s="43"/>
    </row>
    <row r="24" spans="1:5" x14ac:dyDescent="0.25">
      <c r="A24" s="30">
        <v>17</v>
      </c>
      <c r="B24" s="35"/>
      <c r="C24" s="41"/>
      <c r="D24" s="49"/>
      <c r="E24" s="43"/>
    </row>
    <row r="25" spans="1:5" x14ac:dyDescent="0.25">
      <c r="A25" s="30">
        <v>18</v>
      </c>
      <c r="B25" s="35"/>
      <c r="C25" s="41"/>
      <c r="D25" s="49"/>
      <c r="E25" s="43"/>
    </row>
    <row r="26" spans="1:5" x14ac:dyDescent="0.25">
      <c r="A26" s="30">
        <v>19</v>
      </c>
      <c r="B26" s="35"/>
      <c r="C26" s="41"/>
      <c r="D26" s="49"/>
      <c r="E26" s="43"/>
    </row>
    <row r="27" spans="1:5" x14ac:dyDescent="0.25">
      <c r="A27" s="30">
        <v>20</v>
      </c>
      <c r="B27" s="35"/>
      <c r="C27" s="41"/>
      <c r="D27" s="49"/>
      <c r="E27" s="43"/>
    </row>
    <row r="28" spans="1:5" x14ac:dyDescent="0.25">
      <c r="A28" s="30">
        <v>21</v>
      </c>
      <c r="B28" s="35"/>
      <c r="C28" s="41"/>
      <c r="D28" s="49"/>
      <c r="E28" s="43"/>
    </row>
    <row r="29" spans="1:5" x14ac:dyDescent="0.25">
      <c r="A29" s="30">
        <v>22</v>
      </c>
      <c r="B29" s="35"/>
      <c r="C29" s="41"/>
      <c r="D29" s="49"/>
      <c r="E29" s="43"/>
    </row>
    <row r="30" spans="1:5" x14ac:dyDescent="0.25">
      <c r="A30" s="30">
        <v>23</v>
      </c>
      <c r="B30" s="35"/>
      <c r="C30" s="41"/>
      <c r="D30" s="49"/>
      <c r="E30" s="43"/>
    </row>
    <row r="31" spans="1:5" x14ac:dyDescent="0.25">
      <c r="A31" s="30">
        <v>24</v>
      </c>
      <c r="B31" s="35"/>
      <c r="C31" s="41"/>
      <c r="D31" s="49"/>
      <c r="E31" s="43"/>
    </row>
    <row r="32" spans="1:5" x14ac:dyDescent="0.25">
      <c r="A32" s="30">
        <v>25</v>
      </c>
      <c r="B32" s="35"/>
      <c r="C32" s="41"/>
      <c r="D32" s="50"/>
      <c r="E32" s="43"/>
    </row>
    <row r="33" spans="1:5" x14ac:dyDescent="0.25">
      <c r="A33" s="30">
        <v>26</v>
      </c>
      <c r="B33" s="35"/>
      <c r="C33" s="41"/>
      <c r="D33" s="49"/>
      <c r="E33" s="43"/>
    </row>
    <row r="34" spans="1:5" x14ac:dyDescent="0.25">
      <c r="A34" s="30">
        <v>27</v>
      </c>
      <c r="B34" s="35"/>
      <c r="C34" s="41"/>
      <c r="D34" s="49"/>
      <c r="E34" s="43"/>
    </row>
    <row r="35" spans="1:5" x14ac:dyDescent="0.25">
      <c r="A35" s="30">
        <v>28</v>
      </c>
      <c r="B35" s="35"/>
      <c r="C35" s="41"/>
      <c r="D35" s="49"/>
      <c r="E35" s="43"/>
    </row>
    <row r="36" spans="1:5" x14ac:dyDescent="0.25">
      <c r="A36" s="30">
        <v>29</v>
      </c>
      <c r="B36" s="35"/>
      <c r="C36" s="41"/>
      <c r="D36" s="49"/>
      <c r="E36" s="43"/>
    </row>
    <row r="37" spans="1:5" x14ac:dyDescent="0.25">
      <c r="A37" s="30">
        <v>30</v>
      </c>
      <c r="B37" s="35"/>
      <c r="C37" s="41"/>
      <c r="D37" s="49"/>
      <c r="E37" s="43"/>
    </row>
    <row r="38" spans="1:5" x14ac:dyDescent="0.25">
      <c r="A38" s="30">
        <v>31</v>
      </c>
      <c r="B38" s="46"/>
      <c r="C38" s="47"/>
      <c r="D38" s="49"/>
      <c r="E38" s="43"/>
    </row>
    <row r="39" spans="1:5" x14ac:dyDescent="0.25">
      <c r="A39" s="30">
        <v>32</v>
      </c>
      <c r="B39" s="46"/>
      <c r="C39" s="47"/>
      <c r="D39" s="49"/>
      <c r="E39" s="43"/>
    </row>
    <row r="40" spans="1:5" x14ac:dyDescent="0.25">
      <c r="A40" s="30">
        <v>33</v>
      </c>
      <c r="B40" s="46"/>
      <c r="C40" s="47"/>
      <c r="D40" s="49"/>
      <c r="E40" s="43"/>
    </row>
    <row r="41" spans="1:5" x14ac:dyDescent="0.25">
      <c r="A41" s="30">
        <v>34</v>
      </c>
      <c r="B41" s="46"/>
      <c r="C41" s="47"/>
      <c r="D41" s="49"/>
      <c r="E41" s="43"/>
    </row>
    <row r="42" spans="1:5" x14ac:dyDescent="0.25">
      <c r="A42" s="30">
        <v>35</v>
      </c>
      <c r="B42" s="46"/>
      <c r="C42" s="47"/>
      <c r="D42" s="49"/>
      <c r="E42" s="43"/>
    </row>
    <row r="43" spans="1:5" x14ac:dyDescent="0.25">
      <c r="A43" s="30">
        <v>36</v>
      </c>
      <c r="B43" s="46"/>
      <c r="C43" s="47"/>
      <c r="D43" s="49"/>
      <c r="E43" s="43"/>
    </row>
    <row r="44" spans="1:5" x14ac:dyDescent="0.25">
      <c r="A44" s="30">
        <v>37</v>
      </c>
      <c r="B44" s="46"/>
      <c r="C44" s="47"/>
      <c r="D44" s="49"/>
      <c r="E44" s="43"/>
    </row>
    <row r="45" spans="1:5" x14ac:dyDescent="0.25">
      <c r="A45" s="30">
        <v>38</v>
      </c>
      <c r="B45" s="46"/>
      <c r="C45" s="47"/>
      <c r="D45" s="49"/>
      <c r="E45" s="43"/>
    </row>
    <row r="46" spans="1:5" x14ac:dyDescent="0.25">
      <c r="A46" s="30">
        <v>39</v>
      </c>
      <c r="B46" s="46"/>
      <c r="C46" s="47"/>
      <c r="D46" s="49"/>
      <c r="E46" s="43"/>
    </row>
    <row r="47" spans="1:5" x14ac:dyDescent="0.25">
      <c r="A47" s="30">
        <v>40</v>
      </c>
      <c r="B47" s="46"/>
      <c r="C47" s="47"/>
      <c r="D47" s="49"/>
      <c r="E47" s="43"/>
    </row>
    <row r="48" spans="1:5" x14ac:dyDescent="0.25">
      <c r="A48" s="30">
        <v>41</v>
      </c>
      <c r="B48" s="46"/>
      <c r="C48" s="47"/>
      <c r="D48" s="49"/>
      <c r="E48" s="43"/>
    </row>
    <row r="49" spans="1:5" x14ac:dyDescent="0.25">
      <c r="A49" s="30">
        <v>42</v>
      </c>
      <c r="B49" s="46"/>
      <c r="C49" s="47"/>
      <c r="D49" s="49"/>
      <c r="E49" s="43"/>
    </row>
    <row r="50" spans="1:5" x14ac:dyDescent="0.25">
      <c r="A50" s="30">
        <v>43</v>
      </c>
      <c r="B50" s="46"/>
      <c r="C50" s="47"/>
      <c r="D50" s="49"/>
      <c r="E50" s="43"/>
    </row>
    <row r="51" spans="1:5" x14ac:dyDescent="0.25">
      <c r="A51" s="30">
        <v>44</v>
      </c>
      <c r="B51" s="46"/>
      <c r="C51" s="47"/>
      <c r="D51" s="49"/>
      <c r="E51" s="43"/>
    </row>
    <row r="52" spans="1:5" x14ac:dyDescent="0.25">
      <c r="A52" s="30">
        <v>45</v>
      </c>
      <c r="B52" s="46"/>
      <c r="C52" s="47"/>
      <c r="D52" s="49"/>
      <c r="E52" s="43"/>
    </row>
    <row r="53" spans="1:5" x14ac:dyDescent="0.25">
      <c r="A53" s="30">
        <v>46</v>
      </c>
      <c r="B53" s="46"/>
      <c r="C53" s="47"/>
      <c r="D53" s="49"/>
      <c r="E53" s="43"/>
    </row>
    <row r="54" spans="1:5" x14ac:dyDescent="0.25">
      <c r="A54" s="30">
        <v>47</v>
      </c>
      <c r="B54" s="46"/>
      <c r="C54" s="47"/>
      <c r="D54" s="49"/>
      <c r="E54" s="43"/>
    </row>
    <row r="55" spans="1:5" x14ac:dyDescent="0.25">
      <c r="A55" s="30">
        <v>48</v>
      </c>
      <c r="B55" s="46"/>
      <c r="C55" s="47"/>
      <c r="D55" s="49"/>
      <c r="E55" s="43"/>
    </row>
    <row r="56" spans="1:5" x14ac:dyDescent="0.25">
      <c r="A56" s="30">
        <v>49</v>
      </c>
      <c r="B56" s="46"/>
      <c r="C56" s="47"/>
      <c r="D56" s="49"/>
      <c r="E56" s="43"/>
    </row>
    <row r="57" spans="1:5" x14ac:dyDescent="0.25">
      <c r="A57" s="30">
        <v>50</v>
      </c>
      <c r="B57" s="46"/>
      <c r="C57" s="47"/>
      <c r="D57" s="49"/>
      <c r="E57" s="43"/>
    </row>
    <row r="58" spans="1:5" x14ac:dyDescent="0.25">
      <c r="A58" s="30">
        <v>51</v>
      </c>
      <c r="B58" s="46"/>
      <c r="C58" s="47"/>
      <c r="D58" s="49"/>
      <c r="E58" s="43"/>
    </row>
    <row r="59" spans="1:5" x14ac:dyDescent="0.25">
      <c r="A59" s="30">
        <v>52</v>
      </c>
      <c r="B59" s="46"/>
      <c r="C59" s="47"/>
      <c r="D59" s="49"/>
      <c r="E59" s="43"/>
    </row>
    <row r="60" spans="1:5" x14ac:dyDescent="0.25">
      <c r="A60" s="30">
        <v>53</v>
      </c>
      <c r="B60" s="46"/>
      <c r="C60" s="47"/>
      <c r="D60" s="49"/>
      <c r="E60" s="43"/>
    </row>
    <row r="61" spans="1:5" x14ac:dyDescent="0.25">
      <c r="A61" s="30">
        <v>54</v>
      </c>
      <c r="B61" s="46"/>
      <c r="C61" s="47"/>
      <c r="D61" s="49"/>
      <c r="E61" s="43"/>
    </row>
    <row r="62" spans="1:5" x14ac:dyDescent="0.25">
      <c r="A62" s="30">
        <v>55</v>
      </c>
      <c r="B62" s="46"/>
      <c r="C62" s="47"/>
      <c r="D62" s="49"/>
      <c r="E62" s="43"/>
    </row>
    <row r="63" spans="1:5" x14ac:dyDescent="0.25">
      <c r="A63" s="30">
        <v>56</v>
      </c>
      <c r="B63" s="46"/>
      <c r="C63" s="47"/>
      <c r="D63" s="49"/>
      <c r="E63" s="43"/>
    </row>
    <row r="64" spans="1:5" x14ac:dyDescent="0.25">
      <c r="A64" s="30">
        <v>57</v>
      </c>
      <c r="B64" s="46"/>
      <c r="C64" s="47"/>
      <c r="D64" s="49"/>
      <c r="E64" s="43"/>
    </row>
    <row r="65" spans="1:5" x14ac:dyDescent="0.25">
      <c r="A65" s="30">
        <v>58</v>
      </c>
      <c r="B65" s="46"/>
      <c r="C65" s="47"/>
      <c r="D65" s="49"/>
      <c r="E65" s="43"/>
    </row>
    <row r="66" spans="1:5" x14ac:dyDescent="0.25">
      <c r="A66" s="30">
        <v>59</v>
      </c>
      <c r="B66" s="46"/>
      <c r="C66" s="47"/>
      <c r="D66" s="49"/>
      <c r="E66" s="43"/>
    </row>
    <row r="67" spans="1:5" x14ac:dyDescent="0.25">
      <c r="A67" s="30">
        <v>60</v>
      </c>
      <c r="B67" s="46"/>
      <c r="C67" s="47"/>
      <c r="D67" s="49"/>
      <c r="E67" s="43"/>
    </row>
    <row r="68" spans="1:5" x14ac:dyDescent="0.25">
      <c r="A68" s="30">
        <v>61</v>
      </c>
      <c r="B68" s="46"/>
      <c r="C68" s="47"/>
      <c r="D68" s="49"/>
      <c r="E68" s="43"/>
    </row>
    <row r="69" spans="1:5" x14ac:dyDescent="0.25">
      <c r="A69" s="30">
        <v>62</v>
      </c>
      <c r="B69" s="46"/>
      <c r="C69" s="47"/>
      <c r="D69" s="49"/>
      <c r="E69" s="43"/>
    </row>
    <row r="70" spans="1:5" x14ac:dyDescent="0.25">
      <c r="A70" s="30">
        <v>63</v>
      </c>
      <c r="B70" s="46"/>
      <c r="C70" s="47"/>
      <c r="D70" s="49"/>
      <c r="E70" s="43"/>
    </row>
    <row r="71" spans="1:5" x14ac:dyDescent="0.25">
      <c r="A71" s="30">
        <v>64</v>
      </c>
      <c r="B71" s="46"/>
      <c r="C71" s="47"/>
      <c r="D71" s="49"/>
      <c r="E71" s="43"/>
    </row>
    <row r="72" spans="1:5" x14ac:dyDescent="0.25">
      <c r="A72" s="30">
        <v>65</v>
      </c>
      <c r="B72" s="46"/>
      <c r="C72" s="47"/>
      <c r="D72" s="49"/>
      <c r="E72" s="43"/>
    </row>
    <row r="73" spans="1:5" x14ac:dyDescent="0.25">
      <c r="A73" s="30">
        <v>66</v>
      </c>
      <c r="B73" s="46"/>
      <c r="C73" s="47"/>
      <c r="D73" s="49"/>
      <c r="E73" s="43"/>
    </row>
    <row r="74" spans="1:5" x14ac:dyDescent="0.25">
      <c r="A74" s="30">
        <v>67</v>
      </c>
      <c r="B74" s="46"/>
      <c r="C74" s="47"/>
      <c r="D74" s="49"/>
      <c r="E74" s="43"/>
    </row>
    <row r="75" spans="1:5" x14ac:dyDescent="0.25">
      <c r="A75" s="30">
        <v>68</v>
      </c>
      <c r="B75" s="46"/>
      <c r="C75" s="47"/>
      <c r="D75" s="49"/>
      <c r="E75" s="43"/>
    </row>
    <row r="76" spans="1:5" x14ac:dyDescent="0.25">
      <c r="A76" s="30">
        <v>69</v>
      </c>
      <c r="B76" s="46"/>
      <c r="C76" s="47"/>
      <c r="D76" s="49"/>
      <c r="E76" s="43"/>
    </row>
    <row r="77" spans="1:5" x14ac:dyDescent="0.25">
      <c r="A77" s="30">
        <v>70</v>
      </c>
      <c r="B77" s="46"/>
      <c r="C77" s="47"/>
      <c r="D77" s="49"/>
      <c r="E77" s="43"/>
    </row>
    <row r="78" spans="1:5" x14ac:dyDescent="0.25">
      <c r="A78" s="30">
        <v>71</v>
      </c>
      <c r="B78" s="46"/>
      <c r="C78" s="47"/>
      <c r="D78" s="49"/>
      <c r="E78" s="43"/>
    </row>
    <row r="79" spans="1:5" x14ac:dyDescent="0.25">
      <c r="A79" s="30">
        <v>72</v>
      </c>
      <c r="B79" s="46"/>
      <c r="C79" s="47"/>
      <c r="D79" s="49"/>
      <c r="E79" s="43"/>
    </row>
    <row r="80" spans="1:5" x14ac:dyDescent="0.25">
      <c r="A80" s="30">
        <v>73</v>
      </c>
      <c r="B80" s="46"/>
      <c r="C80" s="47"/>
      <c r="D80" s="49"/>
      <c r="E80" s="43"/>
    </row>
    <row r="81" spans="1:5" x14ac:dyDescent="0.25">
      <c r="A81" s="30">
        <v>74</v>
      </c>
      <c r="B81" s="46"/>
      <c r="C81" s="47"/>
      <c r="D81" s="49"/>
      <c r="E81" s="43"/>
    </row>
    <row r="82" spans="1:5" x14ac:dyDescent="0.25">
      <c r="A82" s="30">
        <v>75</v>
      </c>
      <c r="B82" s="46"/>
      <c r="C82" s="47"/>
      <c r="D82" s="49"/>
      <c r="E82" s="43"/>
    </row>
    <row r="83" spans="1:5" x14ac:dyDescent="0.25">
      <c r="A83" s="30">
        <v>76</v>
      </c>
      <c r="B83" s="46"/>
      <c r="C83" s="47"/>
      <c r="D83" s="49"/>
      <c r="E83" s="43"/>
    </row>
    <row r="84" spans="1:5" x14ac:dyDescent="0.25">
      <c r="A84" s="30">
        <v>77</v>
      </c>
      <c r="B84" s="46"/>
      <c r="C84" s="47"/>
      <c r="D84" s="49"/>
      <c r="E84" s="43"/>
    </row>
    <row r="85" spans="1:5" x14ac:dyDescent="0.25">
      <c r="A85" s="30">
        <v>78</v>
      </c>
      <c r="B85" s="46"/>
      <c r="C85" s="47"/>
      <c r="D85" s="49"/>
      <c r="E85" s="43"/>
    </row>
    <row r="86" spans="1:5" x14ac:dyDescent="0.25">
      <c r="A86" s="30">
        <v>79</v>
      </c>
      <c r="B86" s="46"/>
      <c r="C86" s="47"/>
      <c r="D86" s="49"/>
      <c r="E86" s="43"/>
    </row>
    <row r="87" spans="1:5" x14ac:dyDescent="0.25">
      <c r="A87" s="30">
        <v>80</v>
      </c>
      <c r="B87" s="46"/>
      <c r="C87" s="47"/>
      <c r="D87" s="49"/>
      <c r="E87" s="43"/>
    </row>
    <row r="88" spans="1:5" x14ac:dyDescent="0.25">
      <c r="A88" s="30">
        <v>81</v>
      </c>
      <c r="B88" s="46"/>
      <c r="C88" s="47"/>
      <c r="D88" s="49"/>
      <c r="E88" s="43"/>
    </row>
    <row r="89" spans="1:5" x14ac:dyDescent="0.25">
      <c r="A89" s="30">
        <v>82</v>
      </c>
      <c r="B89" s="46"/>
      <c r="C89" s="47"/>
      <c r="D89" s="49"/>
      <c r="E89" s="43"/>
    </row>
    <row r="90" spans="1:5" x14ac:dyDescent="0.25">
      <c r="A90" s="30">
        <v>83</v>
      </c>
      <c r="B90" s="46"/>
      <c r="C90" s="47"/>
      <c r="D90" s="49"/>
      <c r="E90" s="43"/>
    </row>
    <row r="91" spans="1:5" x14ac:dyDescent="0.25">
      <c r="A91" s="30">
        <v>84</v>
      </c>
      <c r="B91" s="46"/>
      <c r="C91" s="47"/>
      <c r="D91" s="49"/>
      <c r="E91" s="43"/>
    </row>
    <row r="92" spans="1:5" x14ac:dyDescent="0.25">
      <c r="A92" s="30">
        <v>85</v>
      </c>
      <c r="B92" s="46"/>
      <c r="C92" s="47"/>
      <c r="D92" s="49"/>
      <c r="E92" s="43"/>
    </row>
    <row r="93" spans="1:5" x14ac:dyDescent="0.25">
      <c r="A93" s="30">
        <v>86</v>
      </c>
      <c r="B93" s="46"/>
      <c r="C93" s="47"/>
      <c r="D93" s="49"/>
      <c r="E93" s="43"/>
    </row>
    <row r="94" spans="1:5" x14ac:dyDescent="0.25">
      <c r="A94" s="30">
        <v>87</v>
      </c>
      <c r="B94" s="46"/>
      <c r="C94" s="47"/>
      <c r="D94" s="49"/>
      <c r="E94" s="43"/>
    </row>
    <row r="95" spans="1:5" x14ac:dyDescent="0.25">
      <c r="A95" s="30">
        <v>88</v>
      </c>
      <c r="B95" s="46"/>
      <c r="C95" s="47"/>
      <c r="D95" s="49"/>
      <c r="E95" s="43"/>
    </row>
    <row r="96" spans="1:5" x14ac:dyDescent="0.25">
      <c r="A96" s="30">
        <v>89</v>
      </c>
      <c r="B96" s="46"/>
      <c r="C96" s="47"/>
      <c r="D96" s="49"/>
      <c r="E96" s="43"/>
    </row>
    <row r="97" spans="1:5" x14ac:dyDescent="0.25">
      <c r="A97" s="30">
        <v>90</v>
      </c>
      <c r="B97" s="46"/>
      <c r="C97" s="47"/>
      <c r="D97" s="49"/>
      <c r="E97" s="43"/>
    </row>
    <row r="98" spans="1:5" x14ac:dyDescent="0.25">
      <c r="A98" s="30">
        <v>91</v>
      </c>
      <c r="B98" s="46"/>
      <c r="C98" s="47"/>
      <c r="D98" s="49"/>
      <c r="E98" s="43"/>
    </row>
    <row r="99" spans="1:5" x14ac:dyDescent="0.25">
      <c r="A99" s="30">
        <v>92</v>
      </c>
      <c r="B99" s="46"/>
      <c r="C99" s="47"/>
      <c r="D99" s="49"/>
      <c r="E99" s="43"/>
    </row>
    <row r="100" spans="1:5" x14ac:dyDescent="0.25">
      <c r="A100" s="30">
        <v>93</v>
      </c>
      <c r="B100" s="46"/>
      <c r="C100" s="47"/>
      <c r="D100" s="49"/>
      <c r="E100" s="43"/>
    </row>
    <row r="101" spans="1:5" x14ac:dyDescent="0.25">
      <c r="A101" s="30">
        <v>94</v>
      </c>
      <c r="B101" s="46"/>
      <c r="C101" s="47"/>
      <c r="D101" s="49"/>
      <c r="E101" s="43"/>
    </row>
    <row r="102" spans="1:5" x14ac:dyDescent="0.25">
      <c r="A102" s="30">
        <v>95</v>
      </c>
      <c r="B102" s="46"/>
      <c r="C102" s="47"/>
      <c r="D102" s="49"/>
      <c r="E102" s="43"/>
    </row>
    <row r="103" spans="1:5" x14ac:dyDescent="0.25">
      <c r="A103" s="30">
        <v>96</v>
      </c>
      <c r="B103" s="46"/>
      <c r="C103" s="47"/>
      <c r="D103" s="49"/>
      <c r="E103" s="43"/>
    </row>
    <row r="104" spans="1:5" x14ac:dyDescent="0.25">
      <c r="A104" s="30">
        <v>97</v>
      </c>
      <c r="B104" s="46"/>
      <c r="C104" s="47"/>
      <c r="D104" s="49"/>
      <c r="E104" s="43"/>
    </row>
    <row r="105" spans="1:5" x14ac:dyDescent="0.25">
      <c r="A105" s="30">
        <v>98</v>
      </c>
      <c r="B105" s="46"/>
      <c r="C105" s="47"/>
      <c r="D105" s="49"/>
      <c r="E105" s="43"/>
    </row>
    <row r="106" spans="1:5" x14ac:dyDescent="0.25">
      <c r="A106" s="30">
        <v>99</v>
      </c>
      <c r="B106" s="46"/>
      <c r="C106" s="47"/>
      <c r="D106" s="49"/>
      <c r="E106" s="43"/>
    </row>
    <row r="107" spans="1:5" x14ac:dyDescent="0.25">
      <c r="A107" s="30">
        <v>100</v>
      </c>
      <c r="B107" s="46"/>
      <c r="C107" s="47"/>
      <c r="D107" s="49"/>
      <c r="E107" s="43"/>
    </row>
  </sheetData>
  <sheetProtection sheet="1" objects="1" scenarios="1"/>
  <conditionalFormatting sqref="D2">
    <cfRule type="cellIs" dxfId="83" priority="2" operator="lessThan">
      <formula>0</formula>
    </cfRule>
  </conditionalFormatting>
  <conditionalFormatting sqref="B5">
    <cfRule type="cellIs" dxfId="82" priority="1" operator="lessThan">
      <formula>0</formula>
    </cfRule>
  </conditionalFormatting>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DD187DD-5F37-43FF-85C9-DF5808CAB276}">
          <x14:formula1>
            <xm:f>Alle_Positionen!$B$2:$B$202</xm:f>
          </x14:formula1>
          <xm:sqref>D8:D107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46129-B92D-4514-BE36-3DDB82DC1463}">
  <sheetPr codeName="Tabelle28"/>
  <dimension ref="A1:E107"/>
  <sheetViews>
    <sheetView workbookViewId="0">
      <pane ySplit="7" topLeftCell="A8" activePane="bottomLeft" state="frozen"/>
      <selection pane="bottomLeft"/>
    </sheetView>
  </sheetViews>
  <sheetFormatPr baseColWidth="10" defaultColWidth="9.140625" defaultRowHeight="15" x14ac:dyDescent="0.25"/>
  <cols>
    <col min="1" max="1" width="18.85546875" customWidth="1"/>
    <col min="2" max="3" width="14.7109375" style="2" customWidth="1"/>
    <col min="4" max="4" width="30.7109375" customWidth="1"/>
    <col min="5" max="5" width="60.7109375" customWidth="1"/>
  </cols>
  <sheetData>
    <row r="1" spans="1:5" ht="15.75" x14ac:dyDescent="0.25">
      <c r="A1" s="34" t="s">
        <v>22</v>
      </c>
      <c r="B1" s="26" t="s">
        <v>1</v>
      </c>
      <c r="C1" s="26" t="s">
        <v>2</v>
      </c>
      <c r="D1" s="26" t="s">
        <v>3</v>
      </c>
    </row>
    <row r="2" spans="1:5" x14ac:dyDescent="0.25">
      <c r="A2" s="27" t="s">
        <v>5</v>
      </c>
      <c r="B2" s="2">
        <f>SUM(November[Einnahme])</f>
        <v>0</v>
      </c>
      <c r="C2" s="28">
        <f>SUM(November[Ausgabe])</f>
        <v>0</v>
      </c>
      <c r="D2" s="29">
        <f>B2-C2</f>
        <v>0</v>
      </c>
    </row>
    <row r="4" spans="1:5" x14ac:dyDescent="0.25">
      <c r="A4" t="s">
        <v>6</v>
      </c>
      <c r="B4" s="2" t="e">
        <f>Oktober!B5</f>
        <v>#VALUE!</v>
      </c>
    </row>
    <row r="5" spans="1:5" x14ac:dyDescent="0.25">
      <c r="A5" t="s">
        <v>7</v>
      </c>
      <c r="B5" s="2" t="e">
        <f>B4+D2</f>
        <v>#VALUE!</v>
      </c>
    </row>
    <row r="7" spans="1:5" ht="15.75" x14ac:dyDescent="0.25">
      <c r="A7" s="31" t="s">
        <v>43</v>
      </c>
      <c r="B7" s="32" t="s">
        <v>1</v>
      </c>
      <c r="C7" s="32" t="s">
        <v>2</v>
      </c>
      <c r="D7" s="32" t="s">
        <v>0</v>
      </c>
      <c r="E7" s="32" t="s">
        <v>4</v>
      </c>
    </row>
    <row r="8" spans="1:5" x14ac:dyDescent="0.25">
      <c r="A8" s="30">
        <v>1</v>
      </c>
      <c r="B8" s="35"/>
      <c r="C8" s="41"/>
      <c r="D8" s="48"/>
      <c r="E8" s="43"/>
    </row>
    <row r="9" spans="1:5" x14ac:dyDescent="0.25">
      <c r="A9" s="30">
        <v>2</v>
      </c>
      <c r="B9" s="35"/>
      <c r="C9" s="41"/>
      <c r="D9" s="49"/>
      <c r="E9" s="43"/>
    </row>
    <row r="10" spans="1:5" x14ac:dyDescent="0.25">
      <c r="A10" s="30">
        <v>3</v>
      </c>
      <c r="B10" s="35"/>
      <c r="C10" s="41"/>
      <c r="D10" s="49"/>
      <c r="E10" s="43"/>
    </row>
    <row r="11" spans="1:5" x14ac:dyDescent="0.25">
      <c r="A11" s="30">
        <v>4</v>
      </c>
      <c r="B11" s="35"/>
      <c r="C11" s="41"/>
      <c r="D11" s="49"/>
      <c r="E11" s="43"/>
    </row>
    <row r="12" spans="1:5" x14ac:dyDescent="0.25">
      <c r="A12" s="30">
        <v>5</v>
      </c>
      <c r="B12" s="35"/>
      <c r="C12" s="41"/>
      <c r="D12" s="49"/>
      <c r="E12" s="43"/>
    </row>
    <row r="13" spans="1:5" x14ac:dyDescent="0.25">
      <c r="A13" s="30">
        <v>6</v>
      </c>
      <c r="B13" s="35"/>
      <c r="C13" s="41"/>
      <c r="D13" s="49"/>
      <c r="E13" s="43"/>
    </row>
    <row r="14" spans="1:5" x14ac:dyDescent="0.25">
      <c r="A14" s="30">
        <v>7</v>
      </c>
      <c r="B14" s="35"/>
      <c r="C14" s="41"/>
      <c r="D14" s="49"/>
      <c r="E14" s="43"/>
    </row>
    <row r="15" spans="1:5" x14ac:dyDescent="0.25">
      <c r="A15" s="30">
        <v>8</v>
      </c>
      <c r="B15" s="35"/>
      <c r="C15" s="41"/>
      <c r="D15" s="49"/>
      <c r="E15" s="43"/>
    </row>
    <row r="16" spans="1:5" x14ac:dyDescent="0.25">
      <c r="A16" s="30">
        <v>9</v>
      </c>
      <c r="B16" s="35"/>
      <c r="C16" s="41"/>
      <c r="D16" s="49"/>
      <c r="E16" s="43"/>
    </row>
    <row r="17" spans="1:5" x14ac:dyDescent="0.25">
      <c r="A17" s="30">
        <v>10</v>
      </c>
      <c r="B17" s="35"/>
      <c r="C17" s="41"/>
      <c r="D17" s="49"/>
      <c r="E17" s="43"/>
    </row>
    <row r="18" spans="1:5" x14ac:dyDescent="0.25">
      <c r="A18" s="30">
        <v>11</v>
      </c>
      <c r="B18" s="35"/>
      <c r="C18" s="41"/>
      <c r="D18" s="49"/>
      <c r="E18" s="43"/>
    </row>
    <row r="19" spans="1:5" x14ac:dyDescent="0.25">
      <c r="A19" s="30">
        <v>12</v>
      </c>
      <c r="B19" s="35"/>
      <c r="C19" s="41"/>
      <c r="D19" s="49"/>
      <c r="E19" s="43"/>
    </row>
    <row r="20" spans="1:5" x14ac:dyDescent="0.25">
      <c r="A20" s="30">
        <v>13</v>
      </c>
      <c r="B20" s="35"/>
      <c r="C20" s="41"/>
      <c r="D20" s="49"/>
      <c r="E20" s="43"/>
    </row>
    <row r="21" spans="1:5" x14ac:dyDescent="0.25">
      <c r="A21" s="30">
        <v>14</v>
      </c>
      <c r="B21" s="35"/>
      <c r="C21" s="41"/>
      <c r="D21" s="49"/>
      <c r="E21" s="43"/>
    </row>
    <row r="22" spans="1:5" x14ac:dyDescent="0.25">
      <c r="A22" s="30">
        <v>15</v>
      </c>
      <c r="B22" s="35"/>
      <c r="C22" s="41"/>
      <c r="D22" s="49"/>
      <c r="E22" s="43"/>
    </row>
    <row r="23" spans="1:5" x14ac:dyDescent="0.25">
      <c r="A23" s="30">
        <v>16</v>
      </c>
      <c r="B23" s="35"/>
      <c r="C23" s="41"/>
      <c r="D23" s="49"/>
      <c r="E23" s="43"/>
    </row>
    <row r="24" spans="1:5" x14ac:dyDescent="0.25">
      <c r="A24" s="30">
        <v>17</v>
      </c>
      <c r="B24" s="35"/>
      <c r="C24" s="41"/>
      <c r="D24" s="49"/>
      <c r="E24" s="43"/>
    </row>
    <row r="25" spans="1:5" x14ac:dyDescent="0.25">
      <c r="A25" s="30">
        <v>18</v>
      </c>
      <c r="B25" s="35"/>
      <c r="C25" s="41"/>
      <c r="D25" s="49"/>
      <c r="E25" s="43"/>
    </row>
    <row r="26" spans="1:5" x14ac:dyDescent="0.25">
      <c r="A26" s="30">
        <v>19</v>
      </c>
      <c r="B26" s="35"/>
      <c r="C26" s="41"/>
      <c r="D26" s="49"/>
      <c r="E26" s="43"/>
    </row>
    <row r="27" spans="1:5" x14ac:dyDescent="0.25">
      <c r="A27" s="30">
        <v>20</v>
      </c>
      <c r="B27" s="35"/>
      <c r="C27" s="41"/>
      <c r="D27" s="49"/>
      <c r="E27" s="43"/>
    </row>
    <row r="28" spans="1:5" x14ac:dyDescent="0.25">
      <c r="A28" s="30">
        <v>21</v>
      </c>
      <c r="B28" s="35"/>
      <c r="C28" s="41"/>
      <c r="D28" s="49"/>
      <c r="E28" s="43"/>
    </row>
    <row r="29" spans="1:5" x14ac:dyDescent="0.25">
      <c r="A29" s="30">
        <v>22</v>
      </c>
      <c r="B29" s="35"/>
      <c r="C29" s="41"/>
      <c r="D29" s="49"/>
      <c r="E29" s="43"/>
    </row>
    <row r="30" spans="1:5" x14ac:dyDescent="0.25">
      <c r="A30" s="30">
        <v>23</v>
      </c>
      <c r="B30" s="35"/>
      <c r="C30" s="41"/>
      <c r="D30" s="49"/>
      <c r="E30" s="43"/>
    </row>
    <row r="31" spans="1:5" x14ac:dyDescent="0.25">
      <c r="A31" s="30">
        <v>24</v>
      </c>
      <c r="B31" s="35"/>
      <c r="C31" s="41"/>
      <c r="D31" s="49"/>
      <c r="E31" s="43"/>
    </row>
    <row r="32" spans="1:5" x14ac:dyDescent="0.25">
      <c r="A32" s="30">
        <v>25</v>
      </c>
      <c r="B32" s="35"/>
      <c r="C32" s="41"/>
      <c r="D32" s="50"/>
      <c r="E32" s="43"/>
    </row>
    <row r="33" spans="1:5" x14ac:dyDescent="0.25">
      <c r="A33" s="30">
        <v>26</v>
      </c>
      <c r="B33" s="35"/>
      <c r="C33" s="41"/>
      <c r="D33" s="49"/>
      <c r="E33" s="43"/>
    </row>
    <row r="34" spans="1:5" x14ac:dyDescent="0.25">
      <c r="A34" s="30">
        <v>27</v>
      </c>
      <c r="B34" s="35"/>
      <c r="C34" s="41"/>
      <c r="D34" s="49"/>
      <c r="E34" s="43"/>
    </row>
    <row r="35" spans="1:5" x14ac:dyDescent="0.25">
      <c r="A35" s="30">
        <v>28</v>
      </c>
      <c r="B35" s="35"/>
      <c r="C35" s="41"/>
      <c r="D35" s="49"/>
      <c r="E35" s="43"/>
    </row>
    <row r="36" spans="1:5" x14ac:dyDescent="0.25">
      <c r="A36" s="30">
        <v>29</v>
      </c>
      <c r="B36" s="35"/>
      <c r="C36" s="41"/>
      <c r="D36" s="49"/>
      <c r="E36" s="43"/>
    </row>
    <row r="37" spans="1:5" x14ac:dyDescent="0.25">
      <c r="A37" s="30">
        <v>30</v>
      </c>
      <c r="B37" s="35"/>
      <c r="C37" s="41"/>
      <c r="D37" s="49"/>
      <c r="E37" s="43"/>
    </row>
    <row r="38" spans="1:5" x14ac:dyDescent="0.25">
      <c r="A38" s="30">
        <v>31</v>
      </c>
      <c r="B38" s="46"/>
      <c r="C38" s="47"/>
      <c r="D38" s="49"/>
      <c r="E38" s="43"/>
    </row>
    <row r="39" spans="1:5" x14ac:dyDescent="0.25">
      <c r="A39" s="30">
        <v>32</v>
      </c>
      <c r="B39" s="46"/>
      <c r="C39" s="47"/>
      <c r="D39" s="49"/>
      <c r="E39" s="43"/>
    </row>
    <row r="40" spans="1:5" x14ac:dyDescent="0.25">
      <c r="A40" s="30">
        <v>33</v>
      </c>
      <c r="B40" s="46"/>
      <c r="C40" s="47"/>
      <c r="D40" s="49"/>
      <c r="E40" s="43"/>
    </row>
    <row r="41" spans="1:5" x14ac:dyDescent="0.25">
      <c r="A41" s="30">
        <v>34</v>
      </c>
      <c r="B41" s="46"/>
      <c r="C41" s="47"/>
      <c r="D41" s="49"/>
      <c r="E41" s="43"/>
    </row>
    <row r="42" spans="1:5" x14ac:dyDescent="0.25">
      <c r="A42" s="30">
        <v>35</v>
      </c>
      <c r="B42" s="46"/>
      <c r="C42" s="47"/>
      <c r="D42" s="49"/>
      <c r="E42" s="43"/>
    </row>
    <row r="43" spans="1:5" x14ac:dyDescent="0.25">
      <c r="A43" s="30">
        <v>36</v>
      </c>
      <c r="B43" s="46"/>
      <c r="C43" s="47"/>
      <c r="D43" s="49"/>
      <c r="E43" s="43"/>
    </row>
    <row r="44" spans="1:5" x14ac:dyDescent="0.25">
      <c r="A44" s="30">
        <v>37</v>
      </c>
      <c r="B44" s="46"/>
      <c r="C44" s="47"/>
      <c r="D44" s="49"/>
      <c r="E44" s="43"/>
    </row>
    <row r="45" spans="1:5" x14ac:dyDescent="0.25">
      <c r="A45" s="30">
        <v>38</v>
      </c>
      <c r="B45" s="46"/>
      <c r="C45" s="47"/>
      <c r="D45" s="49"/>
      <c r="E45" s="43"/>
    </row>
    <row r="46" spans="1:5" x14ac:dyDescent="0.25">
      <c r="A46" s="30">
        <v>39</v>
      </c>
      <c r="B46" s="46"/>
      <c r="C46" s="47"/>
      <c r="D46" s="49"/>
      <c r="E46" s="43"/>
    </row>
    <row r="47" spans="1:5" x14ac:dyDescent="0.25">
      <c r="A47" s="30">
        <v>40</v>
      </c>
      <c r="B47" s="46"/>
      <c r="C47" s="47"/>
      <c r="D47" s="49"/>
      <c r="E47" s="43"/>
    </row>
    <row r="48" spans="1:5" x14ac:dyDescent="0.25">
      <c r="A48" s="30">
        <v>41</v>
      </c>
      <c r="B48" s="46"/>
      <c r="C48" s="47"/>
      <c r="D48" s="49"/>
      <c r="E48" s="43"/>
    </row>
    <row r="49" spans="1:5" x14ac:dyDescent="0.25">
      <c r="A49" s="30">
        <v>42</v>
      </c>
      <c r="B49" s="46"/>
      <c r="C49" s="47"/>
      <c r="D49" s="49"/>
      <c r="E49" s="43"/>
    </row>
    <row r="50" spans="1:5" x14ac:dyDescent="0.25">
      <c r="A50" s="30">
        <v>43</v>
      </c>
      <c r="B50" s="46"/>
      <c r="C50" s="47"/>
      <c r="D50" s="49"/>
      <c r="E50" s="43"/>
    </row>
    <row r="51" spans="1:5" x14ac:dyDescent="0.25">
      <c r="A51" s="30">
        <v>44</v>
      </c>
      <c r="B51" s="46"/>
      <c r="C51" s="47"/>
      <c r="D51" s="49"/>
      <c r="E51" s="43"/>
    </row>
    <row r="52" spans="1:5" x14ac:dyDescent="0.25">
      <c r="A52" s="30">
        <v>45</v>
      </c>
      <c r="B52" s="46"/>
      <c r="C52" s="47"/>
      <c r="D52" s="49"/>
      <c r="E52" s="43"/>
    </row>
    <row r="53" spans="1:5" x14ac:dyDescent="0.25">
      <c r="A53" s="30">
        <v>46</v>
      </c>
      <c r="B53" s="46"/>
      <c r="C53" s="47"/>
      <c r="D53" s="49"/>
      <c r="E53" s="43"/>
    </row>
    <row r="54" spans="1:5" x14ac:dyDescent="0.25">
      <c r="A54" s="30">
        <v>47</v>
      </c>
      <c r="B54" s="46"/>
      <c r="C54" s="47"/>
      <c r="D54" s="49"/>
      <c r="E54" s="43"/>
    </row>
    <row r="55" spans="1:5" x14ac:dyDescent="0.25">
      <c r="A55" s="30">
        <v>48</v>
      </c>
      <c r="B55" s="46"/>
      <c r="C55" s="47"/>
      <c r="D55" s="49"/>
      <c r="E55" s="43"/>
    </row>
    <row r="56" spans="1:5" x14ac:dyDescent="0.25">
      <c r="A56" s="30">
        <v>49</v>
      </c>
      <c r="B56" s="46"/>
      <c r="C56" s="47"/>
      <c r="D56" s="49"/>
      <c r="E56" s="43"/>
    </row>
    <row r="57" spans="1:5" x14ac:dyDescent="0.25">
      <c r="A57" s="30">
        <v>50</v>
      </c>
      <c r="B57" s="46"/>
      <c r="C57" s="47"/>
      <c r="D57" s="49"/>
      <c r="E57" s="43"/>
    </row>
    <row r="58" spans="1:5" x14ac:dyDescent="0.25">
      <c r="A58" s="30">
        <v>51</v>
      </c>
      <c r="B58" s="46"/>
      <c r="C58" s="47"/>
      <c r="D58" s="49"/>
      <c r="E58" s="43"/>
    </row>
    <row r="59" spans="1:5" x14ac:dyDescent="0.25">
      <c r="A59" s="30">
        <v>52</v>
      </c>
      <c r="B59" s="46"/>
      <c r="C59" s="47"/>
      <c r="D59" s="49"/>
      <c r="E59" s="43"/>
    </row>
    <row r="60" spans="1:5" x14ac:dyDescent="0.25">
      <c r="A60" s="30">
        <v>53</v>
      </c>
      <c r="B60" s="46"/>
      <c r="C60" s="47"/>
      <c r="D60" s="49"/>
      <c r="E60" s="43"/>
    </row>
    <row r="61" spans="1:5" x14ac:dyDescent="0.25">
      <c r="A61" s="30">
        <v>54</v>
      </c>
      <c r="B61" s="46"/>
      <c r="C61" s="47"/>
      <c r="D61" s="49"/>
      <c r="E61" s="43"/>
    </row>
    <row r="62" spans="1:5" x14ac:dyDescent="0.25">
      <c r="A62" s="30">
        <v>55</v>
      </c>
      <c r="B62" s="46"/>
      <c r="C62" s="47"/>
      <c r="D62" s="49"/>
      <c r="E62" s="43"/>
    </row>
    <row r="63" spans="1:5" x14ac:dyDescent="0.25">
      <c r="A63" s="30">
        <v>56</v>
      </c>
      <c r="B63" s="46"/>
      <c r="C63" s="47"/>
      <c r="D63" s="49"/>
      <c r="E63" s="43"/>
    </row>
    <row r="64" spans="1:5" x14ac:dyDescent="0.25">
      <c r="A64" s="30">
        <v>57</v>
      </c>
      <c r="B64" s="46"/>
      <c r="C64" s="47"/>
      <c r="D64" s="49"/>
      <c r="E64" s="43"/>
    </row>
    <row r="65" spans="1:5" x14ac:dyDescent="0.25">
      <c r="A65" s="30">
        <v>58</v>
      </c>
      <c r="B65" s="46"/>
      <c r="C65" s="47"/>
      <c r="D65" s="49"/>
      <c r="E65" s="43"/>
    </row>
    <row r="66" spans="1:5" x14ac:dyDescent="0.25">
      <c r="A66" s="30">
        <v>59</v>
      </c>
      <c r="B66" s="46"/>
      <c r="C66" s="47"/>
      <c r="D66" s="49"/>
      <c r="E66" s="43"/>
    </row>
    <row r="67" spans="1:5" x14ac:dyDescent="0.25">
      <c r="A67" s="30">
        <v>60</v>
      </c>
      <c r="B67" s="46"/>
      <c r="C67" s="47"/>
      <c r="D67" s="49"/>
      <c r="E67" s="43"/>
    </row>
    <row r="68" spans="1:5" x14ac:dyDescent="0.25">
      <c r="A68" s="30">
        <v>61</v>
      </c>
      <c r="B68" s="46"/>
      <c r="C68" s="47"/>
      <c r="D68" s="49"/>
      <c r="E68" s="43"/>
    </row>
    <row r="69" spans="1:5" x14ac:dyDescent="0.25">
      <c r="A69" s="30">
        <v>62</v>
      </c>
      <c r="B69" s="46"/>
      <c r="C69" s="47"/>
      <c r="D69" s="49"/>
      <c r="E69" s="43"/>
    </row>
    <row r="70" spans="1:5" x14ac:dyDescent="0.25">
      <c r="A70" s="30">
        <v>63</v>
      </c>
      <c r="B70" s="46"/>
      <c r="C70" s="47"/>
      <c r="D70" s="49"/>
      <c r="E70" s="43"/>
    </row>
    <row r="71" spans="1:5" x14ac:dyDescent="0.25">
      <c r="A71" s="30">
        <v>64</v>
      </c>
      <c r="B71" s="46"/>
      <c r="C71" s="47"/>
      <c r="D71" s="49"/>
      <c r="E71" s="43"/>
    </row>
    <row r="72" spans="1:5" x14ac:dyDescent="0.25">
      <c r="A72" s="30">
        <v>65</v>
      </c>
      <c r="B72" s="46"/>
      <c r="C72" s="47"/>
      <c r="D72" s="49"/>
      <c r="E72" s="43"/>
    </row>
    <row r="73" spans="1:5" x14ac:dyDescent="0.25">
      <c r="A73" s="30">
        <v>66</v>
      </c>
      <c r="B73" s="46"/>
      <c r="C73" s="47"/>
      <c r="D73" s="49"/>
      <c r="E73" s="43"/>
    </row>
    <row r="74" spans="1:5" x14ac:dyDescent="0.25">
      <c r="A74" s="30">
        <v>67</v>
      </c>
      <c r="B74" s="46"/>
      <c r="C74" s="47"/>
      <c r="D74" s="49"/>
      <c r="E74" s="43"/>
    </row>
    <row r="75" spans="1:5" x14ac:dyDescent="0.25">
      <c r="A75" s="30">
        <v>68</v>
      </c>
      <c r="B75" s="46"/>
      <c r="C75" s="47"/>
      <c r="D75" s="49"/>
      <c r="E75" s="43"/>
    </row>
    <row r="76" spans="1:5" x14ac:dyDescent="0.25">
      <c r="A76" s="30">
        <v>69</v>
      </c>
      <c r="B76" s="46"/>
      <c r="C76" s="47"/>
      <c r="D76" s="49"/>
      <c r="E76" s="43"/>
    </row>
    <row r="77" spans="1:5" x14ac:dyDescent="0.25">
      <c r="A77" s="30">
        <v>70</v>
      </c>
      <c r="B77" s="46"/>
      <c r="C77" s="47"/>
      <c r="D77" s="49"/>
      <c r="E77" s="43"/>
    </row>
    <row r="78" spans="1:5" x14ac:dyDescent="0.25">
      <c r="A78" s="30">
        <v>71</v>
      </c>
      <c r="B78" s="46"/>
      <c r="C78" s="47"/>
      <c r="D78" s="49"/>
      <c r="E78" s="43"/>
    </row>
    <row r="79" spans="1:5" x14ac:dyDescent="0.25">
      <c r="A79" s="30">
        <v>72</v>
      </c>
      <c r="B79" s="46"/>
      <c r="C79" s="47"/>
      <c r="D79" s="49"/>
      <c r="E79" s="43"/>
    </row>
    <row r="80" spans="1:5" x14ac:dyDescent="0.25">
      <c r="A80" s="30">
        <v>73</v>
      </c>
      <c r="B80" s="46"/>
      <c r="C80" s="47"/>
      <c r="D80" s="49"/>
      <c r="E80" s="43"/>
    </row>
    <row r="81" spans="1:5" x14ac:dyDescent="0.25">
      <c r="A81" s="30">
        <v>74</v>
      </c>
      <c r="B81" s="46"/>
      <c r="C81" s="47"/>
      <c r="D81" s="49"/>
      <c r="E81" s="43"/>
    </row>
    <row r="82" spans="1:5" x14ac:dyDescent="0.25">
      <c r="A82" s="30">
        <v>75</v>
      </c>
      <c r="B82" s="46"/>
      <c r="C82" s="47"/>
      <c r="D82" s="49"/>
      <c r="E82" s="43"/>
    </row>
    <row r="83" spans="1:5" x14ac:dyDescent="0.25">
      <c r="A83" s="30">
        <v>76</v>
      </c>
      <c r="B83" s="46"/>
      <c r="C83" s="47"/>
      <c r="D83" s="49"/>
      <c r="E83" s="43"/>
    </row>
    <row r="84" spans="1:5" x14ac:dyDescent="0.25">
      <c r="A84" s="30">
        <v>77</v>
      </c>
      <c r="B84" s="46"/>
      <c r="C84" s="47"/>
      <c r="D84" s="49"/>
      <c r="E84" s="43"/>
    </row>
    <row r="85" spans="1:5" x14ac:dyDescent="0.25">
      <c r="A85" s="30">
        <v>78</v>
      </c>
      <c r="B85" s="46"/>
      <c r="C85" s="47"/>
      <c r="D85" s="49"/>
      <c r="E85" s="43"/>
    </row>
    <row r="86" spans="1:5" x14ac:dyDescent="0.25">
      <c r="A86" s="30">
        <v>79</v>
      </c>
      <c r="B86" s="46"/>
      <c r="C86" s="47"/>
      <c r="D86" s="49"/>
      <c r="E86" s="43"/>
    </row>
    <row r="87" spans="1:5" x14ac:dyDescent="0.25">
      <c r="A87" s="30">
        <v>80</v>
      </c>
      <c r="B87" s="46"/>
      <c r="C87" s="47"/>
      <c r="D87" s="49"/>
      <c r="E87" s="43"/>
    </row>
    <row r="88" spans="1:5" x14ac:dyDescent="0.25">
      <c r="A88" s="30">
        <v>81</v>
      </c>
      <c r="B88" s="46"/>
      <c r="C88" s="47"/>
      <c r="D88" s="49"/>
      <c r="E88" s="43"/>
    </row>
    <row r="89" spans="1:5" x14ac:dyDescent="0.25">
      <c r="A89" s="30">
        <v>82</v>
      </c>
      <c r="B89" s="46"/>
      <c r="C89" s="47"/>
      <c r="D89" s="49"/>
      <c r="E89" s="43"/>
    </row>
    <row r="90" spans="1:5" x14ac:dyDescent="0.25">
      <c r="A90" s="30">
        <v>83</v>
      </c>
      <c r="B90" s="46"/>
      <c r="C90" s="47"/>
      <c r="D90" s="49"/>
      <c r="E90" s="43"/>
    </row>
    <row r="91" spans="1:5" x14ac:dyDescent="0.25">
      <c r="A91" s="30">
        <v>84</v>
      </c>
      <c r="B91" s="46"/>
      <c r="C91" s="47"/>
      <c r="D91" s="49"/>
      <c r="E91" s="43"/>
    </row>
    <row r="92" spans="1:5" x14ac:dyDescent="0.25">
      <c r="A92" s="30">
        <v>85</v>
      </c>
      <c r="B92" s="46"/>
      <c r="C92" s="47"/>
      <c r="D92" s="49"/>
      <c r="E92" s="43"/>
    </row>
    <row r="93" spans="1:5" x14ac:dyDescent="0.25">
      <c r="A93" s="30">
        <v>86</v>
      </c>
      <c r="B93" s="46"/>
      <c r="C93" s="47"/>
      <c r="D93" s="49"/>
      <c r="E93" s="43"/>
    </row>
    <row r="94" spans="1:5" x14ac:dyDescent="0.25">
      <c r="A94" s="30">
        <v>87</v>
      </c>
      <c r="B94" s="46"/>
      <c r="C94" s="47"/>
      <c r="D94" s="49"/>
      <c r="E94" s="43"/>
    </row>
    <row r="95" spans="1:5" x14ac:dyDescent="0.25">
      <c r="A95" s="30">
        <v>88</v>
      </c>
      <c r="B95" s="46"/>
      <c r="C95" s="47"/>
      <c r="D95" s="49"/>
      <c r="E95" s="43"/>
    </row>
    <row r="96" spans="1:5" x14ac:dyDescent="0.25">
      <c r="A96" s="30">
        <v>89</v>
      </c>
      <c r="B96" s="46"/>
      <c r="C96" s="47"/>
      <c r="D96" s="49"/>
      <c r="E96" s="43"/>
    </row>
    <row r="97" spans="1:5" x14ac:dyDescent="0.25">
      <c r="A97" s="30">
        <v>90</v>
      </c>
      <c r="B97" s="46"/>
      <c r="C97" s="47"/>
      <c r="D97" s="49"/>
      <c r="E97" s="43"/>
    </row>
    <row r="98" spans="1:5" x14ac:dyDescent="0.25">
      <c r="A98" s="30">
        <v>91</v>
      </c>
      <c r="B98" s="46"/>
      <c r="C98" s="47"/>
      <c r="D98" s="49"/>
      <c r="E98" s="43"/>
    </row>
    <row r="99" spans="1:5" x14ac:dyDescent="0.25">
      <c r="A99" s="30">
        <v>92</v>
      </c>
      <c r="B99" s="46"/>
      <c r="C99" s="47"/>
      <c r="D99" s="49"/>
      <c r="E99" s="43"/>
    </row>
    <row r="100" spans="1:5" x14ac:dyDescent="0.25">
      <c r="A100" s="30">
        <v>93</v>
      </c>
      <c r="B100" s="46"/>
      <c r="C100" s="47"/>
      <c r="D100" s="49"/>
      <c r="E100" s="43"/>
    </row>
    <row r="101" spans="1:5" x14ac:dyDescent="0.25">
      <c r="A101" s="30">
        <v>94</v>
      </c>
      <c r="B101" s="46"/>
      <c r="C101" s="47"/>
      <c r="D101" s="49"/>
      <c r="E101" s="43"/>
    </row>
    <row r="102" spans="1:5" x14ac:dyDescent="0.25">
      <c r="A102" s="30">
        <v>95</v>
      </c>
      <c r="B102" s="46"/>
      <c r="C102" s="47"/>
      <c r="D102" s="49"/>
      <c r="E102" s="43"/>
    </row>
    <row r="103" spans="1:5" x14ac:dyDescent="0.25">
      <c r="A103" s="30">
        <v>96</v>
      </c>
      <c r="B103" s="46"/>
      <c r="C103" s="47"/>
      <c r="D103" s="49"/>
      <c r="E103" s="43"/>
    </row>
    <row r="104" spans="1:5" x14ac:dyDescent="0.25">
      <c r="A104" s="30">
        <v>97</v>
      </c>
      <c r="B104" s="46"/>
      <c r="C104" s="47"/>
      <c r="D104" s="49"/>
      <c r="E104" s="43"/>
    </row>
    <row r="105" spans="1:5" x14ac:dyDescent="0.25">
      <c r="A105" s="30">
        <v>98</v>
      </c>
      <c r="B105" s="46"/>
      <c r="C105" s="47"/>
      <c r="D105" s="49"/>
      <c r="E105" s="43"/>
    </row>
    <row r="106" spans="1:5" x14ac:dyDescent="0.25">
      <c r="A106" s="30">
        <v>99</v>
      </c>
      <c r="B106" s="46"/>
      <c r="C106" s="47"/>
      <c r="D106" s="49"/>
      <c r="E106" s="43"/>
    </row>
    <row r="107" spans="1:5" x14ac:dyDescent="0.25">
      <c r="A107" s="30">
        <v>100</v>
      </c>
      <c r="B107" s="46"/>
      <c r="C107" s="47"/>
      <c r="D107" s="49"/>
      <c r="E107" s="43"/>
    </row>
  </sheetData>
  <sheetProtection sheet="1" objects="1" scenarios="1"/>
  <conditionalFormatting sqref="D2">
    <cfRule type="cellIs" dxfId="74" priority="2" operator="lessThan">
      <formula>0</formula>
    </cfRule>
  </conditionalFormatting>
  <conditionalFormatting sqref="B5">
    <cfRule type="cellIs" dxfId="73" priority="1" operator="lessThan">
      <formula>0</formula>
    </cfRule>
  </conditionalFormatting>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FF70839E-A0D4-43CD-B369-E6BC57BFA661}">
          <x14:formula1>
            <xm:f>Alle_Positionen!$B$2:$B$202</xm:f>
          </x14:formula1>
          <xm:sqref>D8:D107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704C6-C399-4E89-8FB4-A0F3078AD958}">
  <sheetPr codeName="Tabelle29"/>
  <dimension ref="A1:E107"/>
  <sheetViews>
    <sheetView workbookViewId="0">
      <pane ySplit="7" topLeftCell="A8" activePane="bottomLeft" state="frozen"/>
      <selection pane="bottomLeft"/>
    </sheetView>
  </sheetViews>
  <sheetFormatPr baseColWidth="10" defaultColWidth="9.140625" defaultRowHeight="15" x14ac:dyDescent="0.25"/>
  <cols>
    <col min="1" max="1" width="18.85546875" customWidth="1"/>
    <col min="2" max="3" width="14.7109375" style="2" customWidth="1"/>
    <col min="4" max="4" width="30.7109375" customWidth="1"/>
    <col min="5" max="5" width="60.7109375" customWidth="1"/>
  </cols>
  <sheetData>
    <row r="1" spans="1:5" ht="15.75" x14ac:dyDescent="0.25">
      <c r="A1" s="34" t="s">
        <v>23</v>
      </c>
      <c r="B1" s="26" t="s">
        <v>1</v>
      </c>
      <c r="C1" s="26" t="s">
        <v>2</v>
      </c>
      <c r="D1" s="26" t="s">
        <v>3</v>
      </c>
    </row>
    <row r="2" spans="1:5" x14ac:dyDescent="0.25">
      <c r="A2" s="27" t="s">
        <v>5</v>
      </c>
      <c r="B2" s="2">
        <f>SUM(Dezember[Einnahme])</f>
        <v>0</v>
      </c>
      <c r="C2" s="28">
        <f>SUM(Dezember[Ausgabe])</f>
        <v>0</v>
      </c>
      <c r="D2" s="29">
        <f>B2-C2</f>
        <v>0</v>
      </c>
    </row>
    <row r="4" spans="1:5" x14ac:dyDescent="0.25">
      <c r="A4" t="s">
        <v>6</v>
      </c>
      <c r="B4" s="2" t="e">
        <f>November!B5</f>
        <v>#VALUE!</v>
      </c>
    </row>
    <row r="5" spans="1:5" x14ac:dyDescent="0.25">
      <c r="A5" t="s">
        <v>7</v>
      </c>
      <c r="B5" s="2" t="e">
        <f>B4+D2</f>
        <v>#VALUE!</v>
      </c>
    </row>
    <row r="7" spans="1:5" ht="15.75" x14ac:dyDescent="0.25">
      <c r="A7" s="31" t="s">
        <v>43</v>
      </c>
      <c r="B7" s="32" t="s">
        <v>1</v>
      </c>
      <c r="C7" s="32" t="s">
        <v>2</v>
      </c>
      <c r="D7" s="32" t="s">
        <v>0</v>
      </c>
      <c r="E7" s="32" t="s">
        <v>4</v>
      </c>
    </row>
    <row r="8" spans="1:5" x14ac:dyDescent="0.25">
      <c r="A8" s="30">
        <v>1</v>
      </c>
      <c r="B8" s="35"/>
      <c r="C8" s="41"/>
      <c r="D8" s="48"/>
      <c r="E8" s="43"/>
    </row>
    <row r="9" spans="1:5" x14ac:dyDescent="0.25">
      <c r="A9" s="30">
        <v>2</v>
      </c>
      <c r="B9" s="35"/>
      <c r="C9" s="41"/>
      <c r="D9" s="49"/>
      <c r="E9" s="43"/>
    </row>
    <row r="10" spans="1:5" x14ac:dyDescent="0.25">
      <c r="A10" s="30">
        <v>3</v>
      </c>
      <c r="B10" s="35"/>
      <c r="C10" s="41"/>
      <c r="D10" s="49"/>
      <c r="E10" s="43"/>
    </row>
    <row r="11" spans="1:5" x14ac:dyDescent="0.25">
      <c r="A11" s="30">
        <v>4</v>
      </c>
      <c r="B11" s="35"/>
      <c r="C11" s="41"/>
      <c r="D11" s="49"/>
      <c r="E11" s="43"/>
    </row>
    <row r="12" spans="1:5" x14ac:dyDescent="0.25">
      <c r="A12" s="30">
        <v>5</v>
      </c>
      <c r="B12" s="35"/>
      <c r="C12" s="41"/>
      <c r="D12" s="49"/>
      <c r="E12" s="43"/>
    </row>
    <row r="13" spans="1:5" x14ac:dyDescent="0.25">
      <c r="A13" s="30">
        <v>6</v>
      </c>
      <c r="B13" s="35"/>
      <c r="C13" s="41"/>
      <c r="D13" s="49"/>
      <c r="E13" s="43"/>
    </row>
    <row r="14" spans="1:5" x14ac:dyDescent="0.25">
      <c r="A14" s="30">
        <v>7</v>
      </c>
      <c r="B14" s="35"/>
      <c r="C14" s="41"/>
      <c r="D14" s="49"/>
      <c r="E14" s="43"/>
    </row>
    <row r="15" spans="1:5" x14ac:dyDescent="0.25">
      <c r="A15" s="30">
        <v>8</v>
      </c>
      <c r="B15" s="35"/>
      <c r="C15" s="41"/>
      <c r="D15" s="49"/>
      <c r="E15" s="43"/>
    </row>
    <row r="16" spans="1:5" x14ac:dyDescent="0.25">
      <c r="A16" s="30">
        <v>9</v>
      </c>
      <c r="B16" s="35"/>
      <c r="C16" s="41"/>
      <c r="D16" s="49"/>
      <c r="E16" s="43"/>
    </row>
    <row r="17" spans="1:5" x14ac:dyDescent="0.25">
      <c r="A17" s="30">
        <v>10</v>
      </c>
      <c r="B17" s="35"/>
      <c r="C17" s="41"/>
      <c r="D17" s="49"/>
      <c r="E17" s="43"/>
    </row>
    <row r="18" spans="1:5" x14ac:dyDescent="0.25">
      <c r="A18" s="30">
        <v>11</v>
      </c>
      <c r="B18" s="35"/>
      <c r="C18" s="41"/>
      <c r="D18" s="49"/>
      <c r="E18" s="43"/>
    </row>
    <row r="19" spans="1:5" x14ac:dyDescent="0.25">
      <c r="A19" s="30">
        <v>12</v>
      </c>
      <c r="B19" s="35"/>
      <c r="C19" s="41"/>
      <c r="D19" s="49"/>
      <c r="E19" s="43"/>
    </row>
    <row r="20" spans="1:5" x14ac:dyDescent="0.25">
      <c r="A20" s="30">
        <v>13</v>
      </c>
      <c r="B20" s="35"/>
      <c r="C20" s="41"/>
      <c r="D20" s="49"/>
      <c r="E20" s="43"/>
    </row>
    <row r="21" spans="1:5" x14ac:dyDescent="0.25">
      <c r="A21" s="30">
        <v>14</v>
      </c>
      <c r="B21" s="35"/>
      <c r="C21" s="41"/>
      <c r="D21" s="49"/>
      <c r="E21" s="43"/>
    </row>
    <row r="22" spans="1:5" x14ac:dyDescent="0.25">
      <c r="A22" s="30">
        <v>15</v>
      </c>
      <c r="B22" s="35"/>
      <c r="C22" s="41"/>
      <c r="D22" s="49"/>
      <c r="E22" s="43"/>
    </row>
    <row r="23" spans="1:5" x14ac:dyDescent="0.25">
      <c r="A23" s="30">
        <v>16</v>
      </c>
      <c r="B23" s="35"/>
      <c r="C23" s="41"/>
      <c r="D23" s="49"/>
      <c r="E23" s="43"/>
    </row>
    <row r="24" spans="1:5" x14ac:dyDescent="0.25">
      <c r="A24" s="30">
        <v>17</v>
      </c>
      <c r="B24" s="35"/>
      <c r="C24" s="41"/>
      <c r="D24" s="49"/>
      <c r="E24" s="43"/>
    </row>
    <row r="25" spans="1:5" x14ac:dyDescent="0.25">
      <c r="A25" s="30">
        <v>18</v>
      </c>
      <c r="B25" s="35"/>
      <c r="C25" s="41"/>
      <c r="D25" s="49"/>
      <c r="E25" s="43"/>
    </row>
    <row r="26" spans="1:5" x14ac:dyDescent="0.25">
      <c r="A26" s="30">
        <v>19</v>
      </c>
      <c r="B26" s="35"/>
      <c r="C26" s="41"/>
      <c r="D26" s="49"/>
      <c r="E26" s="43"/>
    </row>
    <row r="27" spans="1:5" x14ac:dyDescent="0.25">
      <c r="A27" s="30">
        <v>20</v>
      </c>
      <c r="B27" s="35"/>
      <c r="C27" s="41"/>
      <c r="D27" s="49"/>
      <c r="E27" s="43"/>
    </row>
    <row r="28" spans="1:5" x14ac:dyDescent="0.25">
      <c r="A28" s="30">
        <v>21</v>
      </c>
      <c r="B28" s="35"/>
      <c r="C28" s="41"/>
      <c r="D28" s="49"/>
      <c r="E28" s="43"/>
    </row>
    <row r="29" spans="1:5" x14ac:dyDescent="0.25">
      <c r="A29" s="30">
        <v>22</v>
      </c>
      <c r="B29" s="35"/>
      <c r="C29" s="41"/>
      <c r="D29" s="49"/>
      <c r="E29" s="43"/>
    </row>
    <row r="30" spans="1:5" x14ac:dyDescent="0.25">
      <c r="A30" s="30">
        <v>23</v>
      </c>
      <c r="B30" s="35"/>
      <c r="C30" s="41"/>
      <c r="D30" s="49"/>
      <c r="E30" s="43"/>
    </row>
    <row r="31" spans="1:5" x14ac:dyDescent="0.25">
      <c r="A31" s="30">
        <v>24</v>
      </c>
      <c r="B31" s="35"/>
      <c r="C31" s="41"/>
      <c r="D31" s="49"/>
      <c r="E31" s="43"/>
    </row>
    <row r="32" spans="1:5" x14ac:dyDescent="0.25">
      <c r="A32" s="30">
        <v>25</v>
      </c>
      <c r="B32" s="35"/>
      <c r="C32" s="41"/>
      <c r="D32" s="50"/>
      <c r="E32" s="43"/>
    </row>
    <row r="33" spans="1:5" x14ac:dyDescent="0.25">
      <c r="A33" s="30">
        <v>26</v>
      </c>
      <c r="B33" s="35"/>
      <c r="C33" s="41"/>
      <c r="D33" s="49"/>
      <c r="E33" s="43"/>
    </row>
    <row r="34" spans="1:5" x14ac:dyDescent="0.25">
      <c r="A34" s="30">
        <v>27</v>
      </c>
      <c r="B34" s="35"/>
      <c r="C34" s="41"/>
      <c r="D34" s="49"/>
      <c r="E34" s="43"/>
    </row>
    <row r="35" spans="1:5" x14ac:dyDescent="0.25">
      <c r="A35" s="30">
        <v>28</v>
      </c>
      <c r="B35" s="35"/>
      <c r="C35" s="41"/>
      <c r="D35" s="49"/>
      <c r="E35" s="43"/>
    </row>
    <row r="36" spans="1:5" x14ac:dyDescent="0.25">
      <c r="A36" s="30">
        <v>29</v>
      </c>
      <c r="B36" s="35"/>
      <c r="C36" s="41"/>
      <c r="D36" s="49"/>
      <c r="E36" s="43"/>
    </row>
    <row r="37" spans="1:5" x14ac:dyDescent="0.25">
      <c r="A37" s="30">
        <v>30</v>
      </c>
      <c r="B37" s="35"/>
      <c r="C37" s="41"/>
      <c r="D37" s="49"/>
      <c r="E37" s="43"/>
    </row>
    <row r="38" spans="1:5" x14ac:dyDescent="0.25">
      <c r="A38" s="30">
        <v>31</v>
      </c>
      <c r="B38" s="46"/>
      <c r="C38" s="47"/>
      <c r="D38" s="49"/>
      <c r="E38" s="43"/>
    </row>
    <row r="39" spans="1:5" x14ac:dyDescent="0.25">
      <c r="A39" s="30">
        <v>32</v>
      </c>
      <c r="B39" s="46"/>
      <c r="C39" s="47"/>
      <c r="D39" s="49"/>
      <c r="E39" s="43"/>
    </row>
    <row r="40" spans="1:5" x14ac:dyDescent="0.25">
      <c r="A40" s="30">
        <v>33</v>
      </c>
      <c r="B40" s="46"/>
      <c r="C40" s="47"/>
      <c r="D40" s="49"/>
      <c r="E40" s="43"/>
    </row>
    <row r="41" spans="1:5" x14ac:dyDescent="0.25">
      <c r="A41" s="30">
        <v>34</v>
      </c>
      <c r="B41" s="46"/>
      <c r="C41" s="47"/>
      <c r="D41" s="49"/>
      <c r="E41" s="43"/>
    </row>
    <row r="42" spans="1:5" x14ac:dyDescent="0.25">
      <c r="A42" s="30">
        <v>35</v>
      </c>
      <c r="B42" s="46"/>
      <c r="C42" s="47"/>
      <c r="D42" s="49"/>
      <c r="E42" s="43"/>
    </row>
    <row r="43" spans="1:5" x14ac:dyDescent="0.25">
      <c r="A43" s="30">
        <v>36</v>
      </c>
      <c r="B43" s="46"/>
      <c r="C43" s="47"/>
      <c r="D43" s="49"/>
      <c r="E43" s="43"/>
    </row>
    <row r="44" spans="1:5" x14ac:dyDescent="0.25">
      <c r="A44" s="30">
        <v>37</v>
      </c>
      <c r="B44" s="46"/>
      <c r="C44" s="47"/>
      <c r="D44" s="49"/>
      <c r="E44" s="43"/>
    </row>
    <row r="45" spans="1:5" x14ac:dyDescent="0.25">
      <c r="A45" s="30">
        <v>38</v>
      </c>
      <c r="B45" s="46"/>
      <c r="C45" s="47"/>
      <c r="D45" s="49"/>
      <c r="E45" s="43"/>
    </row>
    <row r="46" spans="1:5" x14ac:dyDescent="0.25">
      <c r="A46" s="30">
        <v>39</v>
      </c>
      <c r="B46" s="46"/>
      <c r="C46" s="47"/>
      <c r="D46" s="49"/>
      <c r="E46" s="43"/>
    </row>
    <row r="47" spans="1:5" x14ac:dyDescent="0.25">
      <c r="A47" s="30">
        <v>40</v>
      </c>
      <c r="B47" s="46"/>
      <c r="C47" s="47"/>
      <c r="D47" s="49"/>
      <c r="E47" s="43"/>
    </row>
    <row r="48" spans="1:5" x14ac:dyDescent="0.25">
      <c r="A48" s="30">
        <v>41</v>
      </c>
      <c r="B48" s="46"/>
      <c r="C48" s="47"/>
      <c r="D48" s="49"/>
      <c r="E48" s="43"/>
    </row>
    <row r="49" spans="1:5" x14ac:dyDescent="0.25">
      <c r="A49" s="30">
        <v>42</v>
      </c>
      <c r="B49" s="46"/>
      <c r="C49" s="47"/>
      <c r="D49" s="49"/>
      <c r="E49" s="43"/>
    </row>
    <row r="50" spans="1:5" x14ac:dyDescent="0.25">
      <c r="A50" s="30">
        <v>43</v>
      </c>
      <c r="B50" s="46"/>
      <c r="C50" s="47"/>
      <c r="D50" s="49"/>
      <c r="E50" s="43"/>
    </row>
    <row r="51" spans="1:5" x14ac:dyDescent="0.25">
      <c r="A51" s="30">
        <v>44</v>
      </c>
      <c r="B51" s="46"/>
      <c r="C51" s="47"/>
      <c r="D51" s="49"/>
      <c r="E51" s="43"/>
    </row>
    <row r="52" spans="1:5" x14ac:dyDescent="0.25">
      <c r="A52" s="30">
        <v>45</v>
      </c>
      <c r="B52" s="46"/>
      <c r="C52" s="47"/>
      <c r="D52" s="49"/>
      <c r="E52" s="43"/>
    </row>
    <row r="53" spans="1:5" x14ac:dyDescent="0.25">
      <c r="A53" s="30">
        <v>46</v>
      </c>
      <c r="B53" s="46"/>
      <c r="C53" s="47"/>
      <c r="D53" s="49"/>
      <c r="E53" s="43"/>
    </row>
    <row r="54" spans="1:5" x14ac:dyDescent="0.25">
      <c r="A54" s="30">
        <v>47</v>
      </c>
      <c r="B54" s="46"/>
      <c r="C54" s="47"/>
      <c r="D54" s="49"/>
      <c r="E54" s="43"/>
    </row>
    <row r="55" spans="1:5" x14ac:dyDescent="0.25">
      <c r="A55" s="30">
        <v>48</v>
      </c>
      <c r="B55" s="46"/>
      <c r="C55" s="47"/>
      <c r="D55" s="49"/>
      <c r="E55" s="43"/>
    </row>
    <row r="56" spans="1:5" x14ac:dyDescent="0.25">
      <c r="A56" s="30">
        <v>49</v>
      </c>
      <c r="B56" s="46"/>
      <c r="C56" s="47"/>
      <c r="D56" s="49"/>
      <c r="E56" s="43"/>
    </row>
    <row r="57" spans="1:5" x14ac:dyDescent="0.25">
      <c r="A57" s="30">
        <v>50</v>
      </c>
      <c r="B57" s="46"/>
      <c r="C57" s="47"/>
      <c r="D57" s="49"/>
      <c r="E57" s="43"/>
    </row>
    <row r="58" spans="1:5" x14ac:dyDescent="0.25">
      <c r="A58" s="30">
        <v>51</v>
      </c>
      <c r="B58" s="46"/>
      <c r="C58" s="47"/>
      <c r="D58" s="49"/>
      <c r="E58" s="43"/>
    </row>
    <row r="59" spans="1:5" x14ac:dyDescent="0.25">
      <c r="A59" s="30">
        <v>52</v>
      </c>
      <c r="B59" s="46"/>
      <c r="C59" s="47"/>
      <c r="D59" s="49"/>
      <c r="E59" s="43"/>
    </row>
    <row r="60" spans="1:5" x14ac:dyDescent="0.25">
      <c r="A60" s="30">
        <v>53</v>
      </c>
      <c r="B60" s="46"/>
      <c r="C60" s="47"/>
      <c r="D60" s="49"/>
      <c r="E60" s="43"/>
    </row>
    <row r="61" spans="1:5" x14ac:dyDescent="0.25">
      <c r="A61" s="30">
        <v>54</v>
      </c>
      <c r="B61" s="46"/>
      <c r="C61" s="47"/>
      <c r="D61" s="49"/>
      <c r="E61" s="43"/>
    </row>
    <row r="62" spans="1:5" x14ac:dyDescent="0.25">
      <c r="A62" s="30">
        <v>55</v>
      </c>
      <c r="B62" s="46"/>
      <c r="C62" s="47"/>
      <c r="D62" s="49"/>
      <c r="E62" s="43"/>
    </row>
    <row r="63" spans="1:5" x14ac:dyDescent="0.25">
      <c r="A63" s="30">
        <v>56</v>
      </c>
      <c r="B63" s="46"/>
      <c r="C63" s="47"/>
      <c r="D63" s="49"/>
      <c r="E63" s="43"/>
    </row>
    <row r="64" spans="1:5" x14ac:dyDescent="0.25">
      <c r="A64" s="30">
        <v>57</v>
      </c>
      <c r="B64" s="46"/>
      <c r="C64" s="47"/>
      <c r="D64" s="49"/>
      <c r="E64" s="43"/>
    </row>
    <row r="65" spans="1:5" x14ac:dyDescent="0.25">
      <c r="A65" s="30">
        <v>58</v>
      </c>
      <c r="B65" s="46"/>
      <c r="C65" s="47"/>
      <c r="D65" s="49"/>
      <c r="E65" s="43"/>
    </row>
    <row r="66" spans="1:5" x14ac:dyDescent="0.25">
      <c r="A66" s="30">
        <v>59</v>
      </c>
      <c r="B66" s="46"/>
      <c r="C66" s="47"/>
      <c r="D66" s="49"/>
      <c r="E66" s="43"/>
    </row>
    <row r="67" spans="1:5" x14ac:dyDescent="0.25">
      <c r="A67" s="30">
        <v>60</v>
      </c>
      <c r="B67" s="46"/>
      <c r="C67" s="47"/>
      <c r="D67" s="49"/>
      <c r="E67" s="43"/>
    </row>
    <row r="68" spans="1:5" x14ac:dyDescent="0.25">
      <c r="A68" s="30">
        <v>61</v>
      </c>
      <c r="B68" s="46"/>
      <c r="C68" s="47"/>
      <c r="D68" s="49"/>
      <c r="E68" s="43"/>
    </row>
    <row r="69" spans="1:5" x14ac:dyDescent="0.25">
      <c r="A69" s="30">
        <v>62</v>
      </c>
      <c r="B69" s="46"/>
      <c r="C69" s="47"/>
      <c r="D69" s="49"/>
      <c r="E69" s="43"/>
    </row>
    <row r="70" spans="1:5" x14ac:dyDescent="0.25">
      <c r="A70" s="30">
        <v>63</v>
      </c>
      <c r="B70" s="46"/>
      <c r="C70" s="47"/>
      <c r="D70" s="49"/>
      <c r="E70" s="43"/>
    </row>
    <row r="71" spans="1:5" x14ac:dyDescent="0.25">
      <c r="A71" s="30">
        <v>64</v>
      </c>
      <c r="B71" s="46"/>
      <c r="C71" s="47"/>
      <c r="D71" s="49"/>
      <c r="E71" s="43"/>
    </row>
    <row r="72" spans="1:5" x14ac:dyDescent="0.25">
      <c r="A72" s="30">
        <v>65</v>
      </c>
      <c r="B72" s="46"/>
      <c r="C72" s="47"/>
      <c r="D72" s="49"/>
      <c r="E72" s="43"/>
    </row>
    <row r="73" spans="1:5" x14ac:dyDescent="0.25">
      <c r="A73" s="30">
        <v>66</v>
      </c>
      <c r="B73" s="46"/>
      <c r="C73" s="47"/>
      <c r="D73" s="49"/>
      <c r="E73" s="43"/>
    </row>
    <row r="74" spans="1:5" x14ac:dyDescent="0.25">
      <c r="A74" s="30">
        <v>67</v>
      </c>
      <c r="B74" s="46"/>
      <c r="C74" s="47"/>
      <c r="D74" s="49"/>
      <c r="E74" s="43"/>
    </row>
    <row r="75" spans="1:5" x14ac:dyDescent="0.25">
      <c r="A75" s="30">
        <v>68</v>
      </c>
      <c r="B75" s="46"/>
      <c r="C75" s="47"/>
      <c r="D75" s="49"/>
      <c r="E75" s="43"/>
    </row>
    <row r="76" spans="1:5" x14ac:dyDescent="0.25">
      <c r="A76" s="30">
        <v>69</v>
      </c>
      <c r="B76" s="46"/>
      <c r="C76" s="47"/>
      <c r="D76" s="49"/>
      <c r="E76" s="43"/>
    </row>
    <row r="77" spans="1:5" x14ac:dyDescent="0.25">
      <c r="A77" s="30">
        <v>70</v>
      </c>
      <c r="B77" s="46"/>
      <c r="C77" s="47"/>
      <c r="D77" s="49"/>
      <c r="E77" s="43"/>
    </row>
    <row r="78" spans="1:5" x14ac:dyDescent="0.25">
      <c r="A78" s="30">
        <v>71</v>
      </c>
      <c r="B78" s="46"/>
      <c r="C78" s="47"/>
      <c r="D78" s="49"/>
      <c r="E78" s="43"/>
    </row>
    <row r="79" spans="1:5" x14ac:dyDescent="0.25">
      <c r="A79" s="30">
        <v>72</v>
      </c>
      <c r="B79" s="46"/>
      <c r="C79" s="47"/>
      <c r="D79" s="49"/>
      <c r="E79" s="43"/>
    </row>
    <row r="80" spans="1:5" x14ac:dyDescent="0.25">
      <c r="A80" s="30">
        <v>73</v>
      </c>
      <c r="B80" s="46"/>
      <c r="C80" s="47"/>
      <c r="D80" s="49"/>
      <c r="E80" s="43"/>
    </row>
    <row r="81" spans="1:5" x14ac:dyDescent="0.25">
      <c r="A81" s="30">
        <v>74</v>
      </c>
      <c r="B81" s="46"/>
      <c r="C81" s="47"/>
      <c r="D81" s="49"/>
      <c r="E81" s="43"/>
    </row>
    <row r="82" spans="1:5" x14ac:dyDescent="0.25">
      <c r="A82" s="30">
        <v>75</v>
      </c>
      <c r="B82" s="46"/>
      <c r="C82" s="47"/>
      <c r="D82" s="49"/>
      <c r="E82" s="43"/>
    </row>
    <row r="83" spans="1:5" x14ac:dyDescent="0.25">
      <c r="A83" s="30">
        <v>76</v>
      </c>
      <c r="B83" s="46"/>
      <c r="C83" s="47"/>
      <c r="D83" s="49"/>
      <c r="E83" s="43"/>
    </row>
    <row r="84" spans="1:5" x14ac:dyDescent="0.25">
      <c r="A84" s="30">
        <v>77</v>
      </c>
      <c r="B84" s="46"/>
      <c r="C84" s="47"/>
      <c r="D84" s="49"/>
      <c r="E84" s="43"/>
    </row>
    <row r="85" spans="1:5" x14ac:dyDescent="0.25">
      <c r="A85" s="30">
        <v>78</v>
      </c>
      <c r="B85" s="46"/>
      <c r="C85" s="47"/>
      <c r="D85" s="49"/>
      <c r="E85" s="43"/>
    </row>
    <row r="86" spans="1:5" x14ac:dyDescent="0.25">
      <c r="A86" s="30">
        <v>79</v>
      </c>
      <c r="B86" s="46"/>
      <c r="C86" s="47"/>
      <c r="D86" s="49"/>
      <c r="E86" s="43"/>
    </row>
    <row r="87" spans="1:5" x14ac:dyDescent="0.25">
      <c r="A87" s="30">
        <v>80</v>
      </c>
      <c r="B87" s="46"/>
      <c r="C87" s="47"/>
      <c r="D87" s="49"/>
      <c r="E87" s="43"/>
    </row>
    <row r="88" spans="1:5" x14ac:dyDescent="0.25">
      <c r="A88" s="30">
        <v>81</v>
      </c>
      <c r="B88" s="46"/>
      <c r="C88" s="47"/>
      <c r="D88" s="49"/>
      <c r="E88" s="43"/>
    </row>
    <row r="89" spans="1:5" x14ac:dyDescent="0.25">
      <c r="A89" s="30">
        <v>82</v>
      </c>
      <c r="B89" s="46"/>
      <c r="C89" s="47"/>
      <c r="D89" s="49"/>
      <c r="E89" s="43"/>
    </row>
    <row r="90" spans="1:5" x14ac:dyDescent="0.25">
      <c r="A90" s="30">
        <v>83</v>
      </c>
      <c r="B90" s="46"/>
      <c r="C90" s="47"/>
      <c r="D90" s="49"/>
      <c r="E90" s="43"/>
    </row>
    <row r="91" spans="1:5" x14ac:dyDescent="0.25">
      <c r="A91" s="30">
        <v>84</v>
      </c>
      <c r="B91" s="46"/>
      <c r="C91" s="47"/>
      <c r="D91" s="49"/>
      <c r="E91" s="43"/>
    </row>
    <row r="92" spans="1:5" x14ac:dyDescent="0.25">
      <c r="A92" s="30">
        <v>85</v>
      </c>
      <c r="B92" s="46"/>
      <c r="C92" s="47"/>
      <c r="D92" s="49"/>
      <c r="E92" s="43"/>
    </row>
    <row r="93" spans="1:5" x14ac:dyDescent="0.25">
      <c r="A93" s="30">
        <v>86</v>
      </c>
      <c r="B93" s="46"/>
      <c r="C93" s="47"/>
      <c r="D93" s="49"/>
      <c r="E93" s="43"/>
    </row>
    <row r="94" spans="1:5" x14ac:dyDescent="0.25">
      <c r="A94" s="30">
        <v>87</v>
      </c>
      <c r="B94" s="46"/>
      <c r="C94" s="47"/>
      <c r="D94" s="49"/>
      <c r="E94" s="43"/>
    </row>
    <row r="95" spans="1:5" x14ac:dyDescent="0.25">
      <c r="A95" s="30">
        <v>88</v>
      </c>
      <c r="B95" s="46"/>
      <c r="C95" s="47"/>
      <c r="D95" s="49"/>
      <c r="E95" s="43"/>
    </row>
    <row r="96" spans="1:5" x14ac:dyDescent="0.25">
      <c r="A96" s="30">
        <v>89</v>
      </c>
      <c r="B96" s="46"/>
      <c r="C96" s="47"/>
      <c r="D96" s="49"/>
      <c r="E96" s="43"/>
    </row>
    <row r="97" spans="1:5" x14ac:dyDescent="0.25">
      <c r="A97" s="30">
        <v>90</v>
      </c>
      <c r="B97" s="46"/>
      <c r="C97" s="47"/>
      <c r="D97" s="49"/>
      <c r="E97" s="43"/>
    </row>
    <row r="98" spans="1:5" x14ac:dyDescent="0.25">
      <c r="A98" s="30">
        <v>91</v>
      </c>
      <c r="B98" s="46"/>
      <c r="C98" s="47"/>
      <c r="D98" s="49"/>
      <c r="E98" s="43"/>
    </row>
    <row r="99" spans="1:5" x14ac:dyDescent="0.25">
      <c r="A99" s="30">
        <v>92</v>
      </c>
      <c r="B99" s="46"/>
      <c r="C99" s="47"/>
      <c r="D99" s="49"/>
      <c r="E99" s="43"/>
    </row>
    <row r="100" spans="1:5" x14ac:dyDescent="0.25">
      <c r="A100" s="30">
        <v>93</v>
      </c>
      <c r="B100" s="46"/>
      <c r="C100" s="47"/>
      <c r="D100" s="49"/>
      <c r="E100" s="43"/>
    </row>
    <row r="101" spans="1:5" x14ac:dyDescent="0.25">
      <c r="A101" s="30">
        <v>94</v>
      </c>
      <c r="B101" s="46"/>
      <c r="C101" s="47"/>
      <c r="D101" s="49"/>
      <c r="E101" s="43"/>
    </row>
    <row r="102" spans="1:5" x14ac:dyDescent="0.25">
      <c r="A102" s="30">
        <v>95</v>
      </c>
      <c r="B102" s="46"/>
      <c r="C102" s="47"/>
      <c r="D102" s="49"/>
      <c r="E102" s="43"/>
    </row>
    <row r="103" spans="1:5" x14ac:dyDescent="0.25">
      <c r="A103" s="30">
        <v>96</v>
      </c>
      <c r="B103" s="46"/>
      <c r="C103" s="47"/>
      <c r="D103" s="49"/>
      <c r="E103" s="43"/>
    </row>
    <row r="104" spans="1:5" x14ac:dyDescent="0.25">
      <c r="A104" s="30">
        <v>97</v>
      </c>
      <c r="B104" s="46"/>
      <c r="C104" s="47"/>
      <c r="D104" s="49"/>
      <c r="E104" s="43"/>
    </row>
    <row r="105" spans="1:5" x14ac:dyDescent="0.25">
      <c r="A105" s="30">
        <v>98</v>
      </c>
      <c r="B105" s="46"/>
      <c r="C105" s="47"/>
      <c r="D105" s="49"/>
      <c r="E105" s="43"/>
    </row>
    <row r="106" spans="1:5" x14ac:dyDescent="0.25">
      <c r="A106" s="30">
        <v>99</v>
      </c>
      <c r="B106" s="46"/>
      <c r="C106" s="47"/>
      <c r="D106" s="49"/>
      <c r="E106" s="43"/>
    </row>
    <row r="107" spans="1:5" x14ac:dyDescent="0.25">
      <c r="A107" s="30">
        <v>100</v>
      </c>
      <c r="B107" s="46"/>
      <c r="C107" s="47"/>
      <c r="D107" s="49"/>
      <c r="E107" s="43"/>
    </row>
  </sheetData>
  <sheetProtection sheet="1" objects="1" scenarios="1"/>
  <conditionalFormatting sqref="D2">
    <cfRule type="cellIs" dxfId="65" priority="2" operator="lessThan">
      <formula>0</formula>
    </cfRule>
  </conditionalFormatting>
  <conditionalFormatting sqref="B5">
    <cfRule type="cellIs" dxfId="64" priority="1" operator="lessThan">
      <formula>0</formula>
    </cfRule>
  </conditionalFormatting>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4CA0190-9D9F-4E8D-ADA9-38C400FB8242}">
          <x14:formula1>
            <xm:f>Alle_Positionen!$B$2:$B$202</xm:f>
          </x14:formula1>
          <xm:sqref>D8:D107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IU18"/>
  <sheetViews>
    <sheetView workbookViewId="0">
      <selection activeCell="B17" sqref="B17"/>
    </sheetView>
  </sheetViews>
  <sheetFormatPr baseColWidth="10" defaultColWidth="9.140625" defaultRowHeight="15" x14ac:dyDescent="0.25"/>
  <cols>
    <col min="1" max="1" width="18.85546875" style="37" customWidth="1"/>
    <col min="2" max="4" width="14.7109375" style="37" customWidth="1"/>
    <col min="5" max="255" width="9.140625" style="37" customWidth="1"/>
    <col min="256" max="16384" width="9.140625" style="38"/>
  </cols>
  <sheetData>
    <row r="1" spans="1:4" ht="18.75" x14ac:dyDescent="0.25">
      <c r="A1" s="36" t="str">
        <f ca="1">"Tagesgeldumbuchungen " &amp; MID(MID(CELL("filename",$A$1),FIND("[",CELL("filename",$A$1))+1,FIND("]",CELL("filename",$A$1))-FIND("[",CELL("filename",$A$1))-1),1,4)</f>
        <v>Tagesgeldumbuchungen xxxx</v>
      </c>
    </row>
    <row r="2" spans="1:4" x14ac:dyDescent="0.25">
      <c r="A2" s="52" t="s">
        <v>9</v>
      </c>
      <c r="B2" s="52" t="s">
        <v>10</v>
      </c>
      <c r="C2" s="52" t="s">
        <v>11</v>
      </c>
      <c r="D2" s="52" t="s">
        <v>3</v>
      </c>
    </row>
    <row r="3" spans="1:4" x14ac:dyDescent="0.25">
      <c r="A3" s="37" t="s">
        <v>12</v>
      </c>
      <c r="B3" s="39">
        <f>SUMIF(Januar[Position],"Umbuchung",Januar[Ausgabe])</f>
        <v>0</v>
      </c>
      <c r="C3" s="53">
        <f>SUMIF(Januar[Position],"Umbuchung",Januar[Einnahme])</f>
        <v>0</v>
      </c>
      <c r="D3" s="39">
        <f t="shared" ref="D3:D15" si="0">B3-C3</f>
        <v>0</v>
      </c>
    </row>
    <row r="4" spans="1:4" x14ac:dyDescent="0.25">
      <c r="A4" s="37" t="s">
        <v>13</v>
      </c>
      <c r="B4" s="39">
        <f>SUMIF(Februar[Position],"Umbuchung",Februar[Ausgabe])</f>
        <v>0</v>
      </c>
      <c r="C4" s="53">
        <f>SUMIF(Februar[Position],"Umbuchung",Februar[Einnahme])</f>
        <v>0</v>
      </c>
      <c r="D4" s="39">
        <f t="shared" si="0"/>
        <v>0</v>
      </c>
    </row>
    <row r="5" spans="1:4" x14ac:dyDescent="0.25">
      <c r="A5" s="37" t="s">
        <v>14</v>
      </c>
      <c r="B5" s="39">
        <f>SUMIF(März[Position],"Umbuchung",März[Ausgabe])</f>
        <v>0</v>
      </c>
      <c r="C5" s="53">
        <f>SUMIF(März[Position],"Umbuchung",März[Einnahme])</f>
        <v>0</v>
      </c>
      <c r="D5" s="39">
        <f t="shared" si="0"/>
        <v>0</v>
      </c>
    </row>
    <row r="6" spans="1:4" x14ac:dyDescent="0.25">
      <c r="A6" s="37" t="s">
        <v>15</v>
      </c>
      <c r="B6" s="39">
        <f>SUMIF(April[Position],"Umbuchung",April[Ausgabe])</f>
        <v>0</v>
      </c>
      <c r="C6" s="53">
        <f>SUMIF(April[Position],"Umbuchung",April[Einnahme])</f>
        <v>0</v>
      </c>
      <c r="D6" s="39">
        <f t="shared" si="0"/>
        <v>0</v>
      </c>
    </row>
    <row r="7" spans="1:4" x14ac:dyDescent="0.25">
      <c r="A7" s="37" t="s">
        <v>16</v>
      </c>
      <c r="B7" s="39">
        <f>SUMIF(Mai[Position],"Umbuchung",Mai[Ausgabe])</f>
        <v>0</v>
      </c>
      <c r="C7" s="53">
        <f>SUMIF(Mai[Position],"Umbuchung",Mai[Einnahme])</f>
        <v>0</v>
      </c>
      <c r="D7" s="39">
        <f t="shared" si="0"/>
        <v>0</v>
      </c>
    </row>
    <row r="8" spans="1:4" x14ac:dyDescent="0.25">
      <c r="A8" s="37" t="s">
        <v>17</v>
      </c>
      <c r="B8" s="39">
        <f>SUMIF(Juni[Position],"Umbuchung",Juni[Ausgabe])</f>
        <v>0</v>
      </c>
      <c r="C8" s="53">
        <f>SUMIF(Juni[Position],"Umbuchung",Juni[Einnahme])</f>
        <v>0</v>
      </c>
      <c r="D8" s="39">
        <f t="shared" si="0"/>
        <v>0</v>
      </c>
    </row>
    <row r="9" spans="1:4" x14ac:dyDescent="0.25">
      <c r="A9" s="37" t="s">
        <v>18</v>
      </c>
      <c r="B9" s="39">
        <f>SUMIF(Juli[Position],"Umbuchung",Juli[Ausgabe])</f>
        <v>0</v>
      </c>
      <c r="C9" s="53">
        <f>SUMIF(Juli[Position],"Umbuchung",Juli[Einnahme])</f>
        <v>0</v>
      </c>
      <c r="D9" s="39">
        <f t="shared" si="0"/>
        <v>0</v>
      </c>
    </row>
    <row r="10" spans="1:4" x14ac:dyDescent="0.25">
      <c r="A10" s="37" t="s">
        <v>19</v>
      </c>
      <c r="B10" s="39">
        <f>SUMIF(August[Position],"Umbuchung",August[Ausgabe])</f>
        <v>0</v>
      </c>
      <c r="C10" s="53">
        <f>SUMIF(August[Position],"Umbuchung",August[Einnahme])</f>
        <v>0</v>
      </c>
      <c r="D10" s="39">
        <f t="shared" si="0"/>
        <v>0</v>
      </c>
    </row>
    <row r="11" spans="1:4" x14ac:dyDescent="0.25">
      <c r="A11" s="37" t="s">
        <v>20</v>
      </c>
      <c r="B11" s="39">
        <f>SUMIF(September[Position],"Umbuchung",September[Ausgabe])</f>
        <v>0</v>
      </c>
      <c r="C11" s="53">
        <f>SUMIF(September[Position],"Umbuchung",September[Einnahme])</f>
        <v>0</v>
      </c>
      <c r="D11" s="39">
        <f t="shared" si="0"/>
        <v>0</v>
      </c>
    </row>
    <row r="12" spans="1:4" x14ac:dyDescent="0.25">
      <c r="A12" s="37" t="s">
        <v>21</v>
      </c>
      <c r="B12" s="39">
        <f>SUMIF(Oktober[Position],"Umbuchung",Oktober[Ausgabe])</f>
        <v>0</v>
      </c>
      <c r="C12" s="53">
        <f>SUMIF(Oktober[Position],"Umbuchung",Oktober[Einnahme])</f>
        <v>0</v>
      </c>
      <c r="D12" s="39">
        <f t="shared" si="0"/>
        <v>0</v>
      </c>
    </row>
    <row r="13" spans="1:4" x14ac:dyDescent="0.25">
      <c r="A13" s="37" t="s">
        <v>22</v>
      </c>
      <c r="B13" s="39">
        <f>SUMIF(November[Position],"Umbuchung",November[Ausgabe])</f>
        <v>0</v>
      </c>
      <c r="C13" s="53">
        <f>SUMIF(November[Position],"Umbuchung",November[Einnahme])</f>
        <v>0</v>
      </c>
      <c r="D13" s="39">
        <f t="shared" si="0"/>
        <v>0</v>
      </c>
    </row>
    <row r="14" spans="1:4" ht="15.75" thickBot="1" x14ac:dyDescent="0.3">
      <c r="A14" s="54" t="s">
        <v>23</v>
      </c>
      <c r="B14" s="55">
        <f>SUMIF(Dezember[Position],"Umbuchung",Dezember[Ausgabe])</f>
        <v>0</v>
      </c>
      <c r="C14" s="56">
        <f>SUMIF(Dezember[Position],"Umbuchung",Dezember[Einnahme])</f>
        <v>0</v>
      </c>
      <c r="D14" s="55">
        <f t="shared" si="0"/>
        <v>0</v>
      </c>
    </row>
    <row r="15" spans="1:4" ht="15.75" thickTop="1" x14ac:dyDescent="0.25">
      <c r="A15" s="37" t="s">
        <v>5</v>
      </c>
      <c r="B15" s="39">
        <f>SUM(B3:B14)</f>
        <v>0</v>
      </c>
      <c r="C15" s="53">
        <f>SUM(C3:C14)</f>
        <v>0</v>
      </c>
      <c r="D15" s="39">
        <f t="shared" si="0"/>
        <v>0</v>
      </c>
    </row>
    <row r="17" spans="1:2" x14ac:dyDescent="0.25">
      <c r="A17" s="37" t="s">
        <v>24</v>
      </c>
      <c r="B17" s="40" t="s">
        <v>46</v>
      </c>
    </row>
    <row r="18" spans="1:2" x14ac:dyDescent="0.25">
      <c r="A18" s="37" t="s">
        <v>25</v>
      </c>
      <c r="B18" s="57" t="e">
        <f>B17+D15</f>
        <v>#VALUE!</v>
      </c>
    </row>
  </sheetData>
  <sheetProtection sheet="1" objects="1" scenarios="1"/>
  <conditionalFormatting sqref="D3:D15">
    <cfRule type="cellIs" dxfId="56" priority="2" operator="lessThan">
      <formula>0</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IW202"/>
  <sheetViews>
    <sheetView zoomScaleNormal="100" workbookViewId="0">
      <selection activeCell="A3" sqref="A3"/>
    </sheetView>
  </sheetViews>
  <sheetFormatPr baseColWidth="10" defaultColWidth="9.140625" defaultRowHeight="15" outlineLevelCol="1" x14ac:dyDescent="0.25"/>
  <cols>
    <col min="1" max="1" width="30.7109375" style="65" customWidth="1"/>
    <col min="2" max="2" width="14.7109375" style="72" customWidth="1"/>
    <col min="3" max="3" width="14.7109375" style="59" customWidth="1"/>
    <col min="4" max="4" width="17.42578125" style="66" bestFit="1" customWidth="1"/>
    <col min="5" max="5" width="14.7109375" style="60" customWidth="1"/>
    <col min="6" max="6" width="31.5703125" style="60" bestFit="1" customWidth="1"/>
    <col min="7" max="16" width="14.7109375" style="60" hidden="1" customWidth="1" outlineLevel="1"/>
    <col min="17" max="18" width="14.7109375" style="37" hidden="1" customWidth="1" outlineLevel="1"/>
    <col min="19" max="19" width="17" style="37" customWidth="1" collapsed="1"/>
    <col min="20" max="20" width="17" style="37" customWidth="1"/>
    <col min="21" max="21" width="23.28515625" style="37" bestFit="1" customWidth="1"/>
    <col min="22" max="255" width="11.42578125" style="37" customWidth="1"/>
    <col min="256" max="16384" width="9.140625" style="38"/>
  </cols>
  <sheetData>
    <row r="1" spans="1:257" ht="18.75" x14ac:dyDescent="0.25">
      <c r="A1" s="58" t="str">
        <f ca="1">"Einnahmen " &amp; MID(MID(CELL("filename",$A$1),FIND("[",CELL("filename",$A$1))+1,FIND("]",CELL("filename",$A$1))-FIND("[",CELL("filename",$A$1))-1),1,4)</f>
        <v>Einnahmen xxxx</v>
      </c>
      <c r="B1" s="88" t="s">
        <v>52</v>
      </c>
      <c r="C1" s="88"/>
      <c r="D1" s="88"/>
      <c r="E1" s="88"/>
      <c r="F1" s="88"/>
    </row>
    <row r="2" spans="1:257" ht="15.75" customHeight="1" x14ac:dyDescent="0.25">
      <c r="A2" s="61" t="s">
        <v>0</v>
      </c>
      <c r="B2" s="62" t="s">
        <v>26</v>
      </c>
      <c r="C2" s="63" t="s">
        <v>27</v>
      </c>
      <c r="D2" s="63" t="s">
        <v>49</v>
      </c>
      <c r="E2" s="63" t="s">
        <v>48</v>
      </c>
      <c r="F2" s="64" t="s">
        <v>8</v>
      </c>
      <c r="G2" s="60" t="s">
        <v>28</v>
      </c>
      <c r="H2" s="60" t="s">
        <v>29</v>
      </c>
      <c r="I2" s="60" t="s">
        <v>30</v>
      </c>
      <c r="J2" s="60" t="s">
        <v>31</v>
      </c>
      <c r="K2" s="60" t="s">
        <v>16</v>
      </c>
      <c r="L2" s="60" t="s">
        <v>32</v>
      </c>
      <c r="M2" s="60" t="s">
        <v>33</v>
      </c>
      <c r="N2" s="60" t="s">
        <v>34</v>
      </c>
      <c r="O2" s="60" t="s">
        <v>35</v>
      </c>
      <c r="P2" s="60" t="s">
        <v>36</v>
      </c>
      <c r="Q2" s="60" t="s">
        <v>37</v>
      </c>
      <c r="R2" s="60" t="s">
        <v>38</v>
      </c>
      <c r="IV2" s="37"/>
      <c r="IW2" s="37"/>
    </row>
    <row r="3" spans="1:257" ht="21" customHeight="1" x14ac:dyDescent="0.25">
      <c r="B3" s="66"/>
      <c r="C3" s="73">
        <f>SUM(Einnahmen[[#This Row],[Jan]:[Dez]])</f>
        <v>0</v>
      </c>
      <c r="D3" s="73">
        <f>Einnahmen[[#This Row],[IST]]/12</f>
        <v>0</v>
      </c>
      <c r="E3" s="73">
        <f>Einnahmen[[#This Row],[IST]]-Einnahmen[[#This Row],[SOLL]]</f>
        <v>0</v>
      </c>
      <c r="F3" s="67"/>
      <c r="G3" s="68">
        <f>SUMIF(Januar[Position],$A3,Januar[Einnahme])-SUMIF(Januar[Position],$A3,Januar[Ausgabe])</f>
        <v>0</v>
      </c>
      <c r="H3" s="68">
        <f>SUMIF(Februar[Position],$A3,Februar[Einnahme])-SUMIF(Februar[Position],$A3,Februar[Ausgabe])</f>
        <v>0</v>
      </c>
      <c r="I3" s="68">
        <f>SUMIF(März[Position],$A3,März[Einnahme])-SUMIF(März[Position],$A3,März[Ausgabe])</f>
        <v>0</v>
      </c>
      <c r="J3" s="68">
        <f>SUMIF(April[Position],$A3,April[Einnahme])-SUMIF(April[Position],$A3,April[Ausgabe])</f>
        <v>0</v>
      </c>
      <c r="K3" s="68">
        <f>SUMIF(Mai[Position],$A3,Mai[Einnahme])-SUMIF(Mai[Position],$A3,Mai[Ausgabe])</f>
        <v>0</v>
      </c>
      <c r="L3" s="68">
        <f>SUMIF(Juni[Position],$A3,Juni[Einnahme])-SUMIF(Juni[Position],$A3,Juni[Ausgabe])</f>
        <v>0</v>
      </c>
      <c r="M3" s="68">
        <f>SUMIF(Juli[Position],$A3,Juli[Einnahme])-SUMIF(Juli[Position],$A3,Juli[Ausgabe])</f>
        <v>0</v>
      </c>
      <c r="N3" s="68">
        <f>SUMIF(August[Position],$A3,August[Einnahme])-SUMIF(August[Position],$A3,August[Ausgabe])</f>
        <v>0</v>
      </c>
      <c r="O3" s="68">
        <f>SUMIF(September[Position],$A3,September[Einnahme])-SUMIF(September[Position],$A3,September[Ausgabe])</f>
        <v>0</v>
      </c>
      <c r="P3" s="68">
        <f>SUMIF(Oktober[Position],$A3,Oktober[Einnahme])-SUMIF(Oktober[Position],$A3,Oktober[Ausgabe])</f>
        <v>0</v>
      </c>
      <c r="Q3" s="68">
        <f>SUMIF(November[Position],$A3,November[Einnahme])-SUMIF(November[Position],$A3,November[Ausgabe])</f>
        <v>0</v>
      </c>
      <c r="R3" s="68">
        <f>SUMIF(Dezember[Position],$A3,Dezember[Einnahme])-SUMIF(Dezember[Position],$A3,Dezember[Ausgabe])</f>
        <v>0</v>
      </c>
      <c r="IV3" s="37"/>
      <c r="IW3" s="37"/>
    </row>
    <row r="4" spans="1:257" x14ac:dyDescent="0.25">
      <c r="B4" s="66"/>
      <c r="D4" s="74"/>
      <c r="E4" s="74"/>
      <c r="F4" s="75"/>
      <c r="G4" s="68"/>
      <c r="H4" s="68"/>
      <c r="I4" s="68"/>
      <c r="J4" s="68"/>
      <c r="K4" s="68"/>
      <c r="L4" s="68"/>
      <c r="M4" s="68"/>
      <c r="N4" s="68"/>
      <c r="O4" s="68"/>
      <c r="P4" s="68"/>
    </row>
    <row r="5" spans="1:257" x14ac:dyDescent="0.25">
      <c r="B5" s="66"/>
      <c r="D5" s="74"/>
      <c r="E5" s="74"/>
      <c r="F5" s="75"/>
      <c r="G5" s="68"/>
      <c r="H5" s="68"/>
      <c r="I5" s="68"/>
      <c r="J5" s="68"/>
      <c r="K5" s="68"/>
      <c r="L5" s="68"/>
      <c r="M5" s="68"/>
      <c r="N5" s="68"/>
      <c r="O5" s="68"/>
      <c r="P5" s="68"/>
    </row>
    <row r="6" spans="1:257" x14ac:dyDescent="0.25">
      <c r="B6" s="66"/>
      <c r="D6" s="74"/>
      <c r="E6" s="74"/>
      <c r="F6" s="75"/>
      <c r="G6" s="68"/>
      <c r="H6" s="68"/>
      <c r="I6" s="68"/>
      <c r="J6" s="68"/>
      <c r="K6" s="68"/>
      <c r="L6" s="68"/>
      <c r="M6" s="68"/>
      <c r="N6" s="68"/>
      <c r="O6" s="68"/>
      <c r="P6" s="68"/>
    </row>
    <row r="7" spans="1:257" x14ac:dyDescent="0.25">
      <c r="B7" s="66"/>
      <c r="D7" s="74"/>
      <c r="E7" s="74"/>
      <c r="F7" s="75"/>
      <c r="G7" s="68"/>
      <c r="H7" s="68"/>
      <c r="I7" s="68"/>
      <c r="J7" s="68"/>
      <c r="K7" s="68"/>
      <c r="L7" s="68"/>
      <c r="M7" s="68"/>
      <c r="N7" s="68"/>
      <c r="O7" s="68"/>
      <c r="P7" s="68"/>
    </row>
    <row r="8" spans="1:257" x14ac:dyDescent="0.25">
      <c r="B8" s="66"/>
      <c r="D8" s="74"/>
      <c r="E8" s="74"/>
      <c r="F8" s="75"/>
      <c r="G8" s="68"/>
      <c r="H8" s="68"/>
      <c r="I8" s="68"/>
      <c r="J8" s="68"/>
      <c r="K8" s="68"/>
      <c r="L8" s="68"/>
      <c r="M8" s="68"/>
      <c r="N8" s="68"/>
      <c r="O8" s="68"/>
      <c r="P8" s="68"/>
    </row>
    <row r="9" spans="1:257" x14ac:dyDescent="0.25">
      <c r="B9" s="66"/>
      <c r="D9" s="74"/>
      <c r="E9" s="74"/>
      <c r="F9" s="75"/>
      <c r="G9" s="68"/>
      <c r="H9" s="68"/>
      <c r="I9" s="68"/>
      <c r="J9" s="68"/>
      <c r="K9" s="68"/>
      <c r="L9" s="68"/>
      <c r="M9" s="68"/>
      <c r="N9" s="68"/>
      <c r="O9" s="68"/>
      <c r="P9" s="68"/>
      <c r="IP9" s="38"/>
      <c r="IQ9" s="38"/>
      <c r="IR9" s="38"/>
      <c r="IS9" s="38"/>
      <c r="IT9" s="38"/>
      <c r="IU9" s="38"/>
    </row>
    <row r="10" spans="1:257" x14ac:dyDescent="0.25">
      <c r="B10" s="66"/>
      <c r="D10" s="74"/>
      <c r="E10" s="74"/>
      <c r="F10" s="75"/>
      <c r="G10" s="68"/>
      <c r="H10" s="68"/>
      <c r="I10" s="68"/>
      <c r="J10" s="68"/>
      <c r="K10" s="68"/>
      <c r="L10" s="68"/>
      <c r="M10" s="68"/>
      <c r="N10" s="68"/>
      <c r="O10" s="68"/>
      <c r="P10" s="68"/>
      <c r="IP10" s="38"/>
      <c r="IQ10" s="38"/>
      <c r="IR10" s="38"/>
      <c r="IS10" s="38"/>
      <c r="IT10" s="38"/>
      <c r="IU10" s="38"/>
    </row>
    <row r="11" spans="1:257" x14ac:dyDescent="0.25">
      <c r="B11" s="66"/>
      <c r="D11" s="74"/>
      <c r="E11" s="74"/>
      <c r="F11" s="75"/>
      <c r="G11" s="68"/>
      <c r="H11" s="68"/>
      <c r="I11" s="68"/>
      <c r="J11" s="68"/>
      <c r="K11" s="68"/>
      <c r="L11" s="68"/>
      <c r="M11" s="68"/>
      <c r="N11" s="68"/>
      <c r="O11" s="68"/>
      <c r="P11" s="68"/>
      <c r="IP11" s="38"/>
      <c r="IQ11" s="38"/>
      <c r="IR11" s="38"/>
      <c r="IS11" s="38"/>
      <c r="IT11" s="38"/>
      <c r="IU11" s="38"/>
    </row>
    <row r="12" spans="1:257" x14ac:dyDescent="0.25">
      <c r="B12" s="66"/>
      <c r="D12" s="74"/>
      <c r="E12" s="74"/>
      <c r="F12" s="75"/>
      <c r="G12" s="68"/>
      <c r="H12" s="68"/>
      <c r="I12" s="68"/>
      <c r="J12" s="68"/>
      <c r="K12" s="68"/>
      <c r="L12" s="68"/>
      <c r="M12" s="68"/>
      <c r="N12" s="68"/>
      <c r="O12" s="68"/>
      <c r="P12" s="68"/>
      <c r="IP12" s="38"/>
      <c r="IQ12" s="38"/>
      <c r="IR12" s="38"/>
      <c r="IS12" s="38"/>
      <c r="IT12" s="38"/>
      <c r="IU12" s="38"/>
    </row>
    <row r="13" spans="1:257" ht="18.75" x14ac:dyDescent="0.25">
      <c r="A13" s="58" t="str">
        <f ca="1">"Ausgaben " &amp; MID(MID(CELL("filename",$A$1),FIND("[",CELL("filename",$A$1))+1,FIND("]",CELL("filename",$A$1))-FIND("[",CELL("filename",$A$1))-1),1,4)</f>
        <v>Ausgaben xxxx</v>
      </c>
      <c r="B13" s="69"/>
      <c r="D13" s="74"/>
      <c r="E13" s="74"/>
      <c r="F13" s="75"/>
      <c r="G13" s="68"/>
      <c r="H13" s="68"/>
      <c r="I13" s="68"/>
      <c r="J13" s="68"/>
      <c r="K13" s="68"/>
      <c r="L13" s="68"/>
      <c r="M13" s="68"/>
      <c r="N13" s="68"/>
      <c r="O13" s="68"/>
      <c r="P13" s="68"/>
      <c r="IP13" s="38"/>
      <c r="IQ13" s="38"/>
      <c r="IR13" s="38"/>
      <c r="IS13" s="38"/>
      <c r="IT13" s="38"/>
      <c r="IU13" s="38"/>
    </row>
    <row r="14" spans="1:257" x14ac:dyDescent="0.25">
      <c r="A14" s="61" t="s">
        <v>0</v>
      </c>
      <c r="B14" s="63" t="s">
        <v>26</v>
      </c>
      <c r="C14" s="63" t="s">
        <v>27</v>
      </c>
      <c r="D14" s="63" t="s">
        <v>49</v>
      </c>
      <c r="E14" s="63" t="s">
        <v>48</v>
      </c>
      <c r="F14" s="70" t="s">
        <v>47</v>
      </c>
      <c r="G14" s="68" t="s">
        <v>28</v>
      </c>
      <c r="H14" s="68" t="s">
        <v>29</v>
      </c>
      <c r="I14" s="68" t="s">
        <v>30</v>
      </c>
      <c r="J14" s="68" t="s">
        <v>31</v>
      </c>
      <c r="K14" s="68" t="s">
        <v>16</v>
      </c>
      <c r="L14" s="68" t="s">
        <v>32</v>
      </c>
      <c r="M14" s="68" t="s">
        <v>33</v>
      </c>
      <c r="N14" s="68" t="s">
        <v>34</v>
      </c>
      <c r="O14" s="68" t="s">
        <v>35</v>
      </c>
      <c r="P14" s="68" t="s">
        <v>36</v>
      </c>
      <c r="Q14" s="68" t="s">
        <v>37</v>
      </c>
      <c r="R14" s="68" t="s">
        <v>38</v>
      </c>
      <c r="IR14" s="38"/>
      <c r="IS14" s="38"/>
      <c r="IT14" s="38"/>
      <c r="IU14" s="38"/>
    </row>
    <row r="15" spans="1:257" x14ac:dyDescent="0.25">
      <c r="B15" s="66"/>
      <c r="C15" s="73">
        <f>SUM(Ausgaben[[#This Row],[Jan]:[Dez]])</f>
        <v>0</v>
      </c>
      <c r="D15" s="73">
        <f>Ausgaben[[#This Row],[IST]]/12</f>
        <v>0</v>
      </c>
      <c r="E15" s="73">
        <f>Ausgaben[[#This Row],[SOLL]]-Ausgaben[[#This Row],[IST]]</f>
        <v>0</v>
      </c>
      <c r="F15" s="71"/>
      <c r="G15" s="68">
        <f>SUMIF(Januar[Position],$A15,Januar[Ausgabe])-SUMIF(Januar[Position],$A15,Januar[Einnahme])</f>
        <v>0</v>
      </c>
      <c r="H15" s="68">
        <f>SUMIF(Februar[Position],$A15,Februar[Ausgabe])-SUMIF(Februar[Position],$A15,Februar[Einnahme])</f>
        <v>0</v>
      </c>
      <c r="I15" s="68">
        <f>SUMIF(März[Position],$A15,März[Ausgabe])-SUMIF(März[Position],$A15,März[Einnahme])</f>
        <v>0</v>
      </c>
      <c r="J15" s="68">
        <f>SUMIF(April[Position],$A15,April[Ausgabe])-SUMIF(April[Position],$A15,April[Einnahme])</f>
        <v>0</v>
      </c>
      <c r="K15" s="68">
        <f>SUMIF(Mai[Position],$A15,Mai[Ausgabe])-SUMIF(Mai[Position],$A15,Mai[Einnahme])</f>
        <v>0</v>
      </c>
      <c r="L15" s="68">
        <f>SUMIF(Juni[Position],$A15,Juni[Ausgabe])-SUMIF(Juni[Position],$A15,Juni[Einnahme])</f>
        <v>0</v>
      </c>
      <c r="M15" s="68">
        <f>SUMIF(Juli[Position],$A15,Juli[Ausgabe])-SUMIF(Juli[Position],$A15,Juli[Einnahme])</f>
        <v>0</v>
      </c>
      <c r="N15" s="68">
        <f>SUMIF(August[Position],$A15,August[Ausgabe])-SUMIF(August[Position],$A15,August[Einnahme])</f>
        <v>0</v>
      </c>
      <c r="O15" s="68">
        <f>SUMIF(September[Position],$A15,September[Ausgabe])-SUMIF(September[Position],$A15,September[Einnahme])</f>
        <v>0</v>
      </c>
      <c r="P15" s="68">
        <f>SUMIF(Oktober[Position],$A15,Oktober[Ausgabe])-SUMIF(Oktober[Position],$A15,Oktober[Einnahme])</f>
        <v>0</v>
      </c>
      <c r="Q15" s="68">
        <f>SUMIF(November[Position],$A15,November[Ausgabe])-SUMIF(November[Position],$A15,November[Einnahme])</f>
        <v>0</v>
      </c>
      <c r="R15" s="68">
        <f>SUMIF(Dezember[Position],$A15,Dezember[Ausgabe])-SUMIF(Dezember[Position],$A15,Dezember[Einnahme])</f>
        <v>0</v>
      </c>
      <c r="IV15" s="37"/>
      <c r="IW15" s="37"/>
    </row>
    <row r="16" spans="1:257" x14ac:dyDescent="0.25">
      <c r="B16" s="66"/>
      <c r="C16" s="73"/>
      <c r="D16" s="71"/>
      <c r="E16" s="68"/>
      <c r="F16" s="68"/>
      <c r="G16" s="68"/>
      <c r="H16" s="68"/>
      <c r="I16" s="68"/>
      <c r="J16" s="68"/>
      <c r="K16" s="68"/>
      <c r="L16" s="68"/>
      <c r="M16" s="68"/>
      <c r="N16" s="68"/>
      <c r="O16" s="68"/>
      <c r="P16" s="68"/>
    </row>
    <row r="17" spans="2:16" x14ac:dyDescent="0.25">
      <c r="B17" s="66"/>
      <c r="C17" s="73"/>
      <c r="D17" s="71"/>
      <c r="E17" s="68"/>
      <c r="F17" s="68"/>
      <c r="G17" s="68"/>
      <c r="H17" s="68"/>
      <c r="I17" s="68"/>
      <c r="J17" s="68"/>
      <c r="K17" s="68"/>
      <c r="L17" s="68"/>
      <c r="M17" s="68"/>
      <c r="N17" s="68"/>
      <c r="O17" s="68"/>
      <c r="P17" s="68"/>
    </row>
    <row r="18" spans="2:16" x14ac:dyDescent="0.25">
      <c r="B18" s="66"/>
      <c r="C18" s="73"/>
      <c r="D18" s="71"/>
      <c r="E18" s="68"/>
      <c r="F18" s="68"/>
      <c r="G18" s="68"/>
      <c r="H18" s="68"/>
      <c r="I18" s="68"/>
      <c r="J18" s="68"/>
      <c r="K18" s="68"/>
      <c r="L18" s="68"/>
      <c r="M18" s="68"/>
      <c r="N18" s="68"/>
      <c r="O18" s="68"/>
      <c r="P18" s="68"/>
    </row>
    <row r="19" spans="2:16" x14ac:dyDescent="0.25">
      <c r="B19" s="66"/>
      <c r="C19" s="73"/>
      <c r="D19" s="71"/>
      <c r="E19" s="68"/>
      <c r="F19" s="68"/>
      <c r="G19" s="68"/>
      <c r="H19" s="68"/>
      <c r="I19" s="68"/>
      <c r="J19" s="68"/>
      <c r="K19" s="68"/>
      <c r="L19" s="68"/>
      <c r="M19" s="68"/>
      <c r="N19" s="68"/>
      <c r="O19" s="68"/>
      <c r="P19" s="68"/>
    </row>
    <row r="20" spans="2:16" x14ac:dyDescent="0.25">
      <c r="B20" s="66"/>
      <c r="C20" s="73"/>
      <c r="D20" s="71"/>
      <c r="E20" s="68"/>
      <c r="F20" s="68"/>
      <c r="G20" s="68"/>
      <c r="H20" s="68"/>
      <c r="I20" s="68"/>
      <c r="J20" s="68"/>
      <c r="K20" s="68"/>
      <c r="L20" s="68"/>
      <c r="M20" s="68"/>
      <c r="N20" s="68"/>
      <c r="O20" s="68"/>
      <c r="P20" s="68"/>
    </row>
    <row r="21" spans="2:16" x14ac:dyDescent="0.25">
      <c r="B21" s="66"/>
      <c r="C21" s="73"/>
      <c r="D21" s="71"/>
      <c r="E21" s="68"/>
      <c r="F21" s="68"/>
      <c r="G21" s="68"/>
      <c r="H21" s="68"/>
      <c r="I21" s="68"/>
      <c r="J21" s="68"/>
      <c r="K21" s="68"/>
      <c r="L21" s="68"/>
      <c r="M21" s="68"/>
      <c r="N21" s="68"/>
      <c r="O21" s="68"/>
      <c r="P21" s="68"/>
    </row>
    <row r="22" spans="2:16" x14ac:dyDescent="0.25">
      <c r="B22" s="66"/>
      <c r="C22" s="73"/>
      <c r="D22" s="71"/>
      <c r="E22" s="68"/>
      <c r="F22" s="68"/>
      <c r="G22" s="68"/>
      <c r="H22" s="68"/>
      <c r="I22" s="68"/>
      <c r="J22" s="68"/>
      <c r="K22" s="68"/>
      <c r="L22" s="68"/>
      <c r="M22" s="68"/>
      <c r="N22" s="68"/>
      <c r="O22" s="68"/>
      <c r="P22" s="68"/>
    </row>
    <row r="23" spans="2:16" x14ac:dyDescent="0.25">
      <c r="B23" s="66"/>
      <c r="D23" s="71"/>
      <c r="E23" s="68"/>
      <c r="F23" s="68"/>
      <c r="G23" s="68"/>
      <c r="H23" s="68"/>
      <c r="I23" s="68"/>
      <c r="J23" s="68"/>
      <c r="K23" s="68"/>
      <c r="L23" s="68"/>
      <c r="M23" s="68"/>
      <c r="N23" s="68"/>
      <c r="O23" s="68"/>
      <c r="P23" s="68"/>
    </row>
    <row r="24" spans="2:16" x14ac:dyDescent="0.25">
      <c r="B24" s="66"/>
      <c r="D24" s="71"/>
      <c r="E24" s="68"/>
      <c r="F24" s="68"/>
      <c r="G24" s="68"/>
      <c r="H24" s="68"/>
      <c r="I24" s="68"/>
      <c r="J24" s="68"/>
      <c r="K24" s="68"/>
      <c r="L24" s="68"/>
      <c r="M24" s="68"/>
      <c r="N24" s="68"/>
      <c r="O24" s="68"/>
      <c r="P24" s="68"/>
    </row>
    <row r="25" spans="2:16" x14ac:dyDescent="0.25">
      <c r="B25" s="66"/>
      <c r="D25" s="71"/>
      <c r="E25" s="68"/>
      <c r="F25" s="68"/>
      <c r="G25" s="68"/>
      <c r="H25" s="68"/>
      <c r="I25" s="68"/>
      <c r="J25" s="68"/>
      <c r="K25" s="68"/>
      <c r="L25" s="68"/>
      <c r="M25" s="68"/>
      <c r="N25" s="68"/>
      <c r="O25" s="68"/>
      <c r="P25" s="68"/>
    </row>
    <row r="26" spans="2:16" x14ac:dyDescent="0.25">
      <c r="B26" s="66"/>
      <c r="D26" s="71"/>
      <c r="E26" s="68"/>
      <c r="F26" s="68"/>
      <c r="G26" s="68"/>
      <c r="H26" s="68"/>
      <c r="I26" s="68"/>
      <c r="J26" s="68"/>
      <c r="K26" s="68"/>
      <c r="L26" s="68"/>
      <c r="M26" s="68"/>
      <c r="N26" s="68"/>
      <c r="O26" s="68"/>
      <c r="P26" s="68"/>
    </row>
    <row r="27" spans="2:16" x14ac:dyDescent="0.25">
      <c r="B27" s="66"/>
      <c r="D27" s="71"/>
      <c r="E27" s="68"/>
      <c r="F27" s="68"/>
      <c r="G27" s="68"/>
      <c r="H27" s="68"/>
      <c r="I27" s="68"/>
      <c r="J27" s="68"/>
      <c r="K27" s="68"/>
      <c r="L27" s="68"/>
      <c r="M27" s="68"/>
      <c r="N27" s="68"/>
      <c r="O27" s="68"/>
      <c r="P27" s="68"/>
    </row>
    <row r="28" spans="2:16" x14ac:dyDescent="0.25">
      <c r="B28" s="66"/>
      <c r="D28" s="71"/>
      <c r="E28" s="68"/>
      <c r="F28" s="68"/>
      <c r="G28" s="68"/>
      <c r="H28" s="68"/>
      <c r="I28" s="68"/>
      <c r="J28" s="68"/>
      <c r="K28" s="68"/>
      <c r="L28" s="68"/>
      <c r="M28" s="68"/>
      <c r="N28" s="68"/>
      <c r="O28" s="68"/>
      <c r="P28" s="68"/>
    </row>
    <row r="29" spans="2:16" x14ac:dyDescent="0.25">
      <c r="B29" s="66"/>
      <c r="D29" s="71"/>
      <c r="E29" s="68"/>
      <c r="F29" s="68"/>
      <c r="G29" s="68"/>
      <c r="H29" s="68"/>
      <c r="I29" s="68"/>
      <c r="J29" s="68"/>
      <c r="K29" s="68"/>
      <c r="L29" s="68"/>
      <c r="M29" s="68"/>
      <c r="N29" s="68"/>
      <c r="O29" s="68"/>
      <c r="P29" s="68"/>
    </row>
    <row r="30" spans="2:16" x14ac:dyDescent="0.25">
      <c r="B30" s="66"/>
      <c r="D30" s="71"/>
      <c r="E30" s="68"/>
      <c r="F30" s="68"/>
      <c r="G30" s="68"/>
      <c r="H30" s="68"/>
      <c r="I30" s="68"/>
      <c r="J30" s="68"/>
      <c r="K30" s="68"/>
      <c r="L30" s="68"/>
      <c r="M30" s="68"/>
      <c r="N30" s="68"/>
      <c r="O30" s="68"/>
      <c r="P30" s="68"/>
    </row>
    <row r="31" spans="2:16" x14ac:dyDescent="0.25">
      <c r="B31" s="66"/>
      <c r="D31" s="71"/>
      <c r="E31" s="68"/>
      <c r="F31" s="68"/>
      <c r="G31" s="68"/>
      <c r="H31" s="68"/>
      <c r="I31" s="68"/>
      <c r="J31" s="68"/>
      <c r="K31" s="68"/>
      <c r="L31" s="68"/>
      <c r="M31" s="68"/>
      <c r="N31" s="68"/>
      <c r="O31" s="68"/>
      <c r="P31" s="68"/>
    </row>
    <row r="32" spans="2:16" x14ac:dyDescent="0.25">
      <c r="B32" s="66"/>
      <c r="D32" s="71"/>
      <c r="E32" s="68"/>
      <c r="F32" s="68"/>
      <c r="G32" s="68"/>
      <c r="H32" s="68"/>
      <c r="I32" s="68"/>
      <c r="J32" s="68"/>
      <c r="K32" s="68"/>
      <c r="L32" s="68"/>
      <c r="M32" s="68"/>
      <c r="N32" s="68"/>
      <c r="O32" s="68"/>
      <c r="P32" s="68"/>
    </row>
    <row r="33" spans="2:16" x14ac:dyDescent="0.25">
      <c r="B33" s="66"/>
      <c r="D33" s="71"/>
      <c r="E33" s="68"/>
      <c r="F33" s="68"/>
      <c r="G33" s="68"/>
      <c r="H33" s="68"/>
      <c r="I33" s="68"/>
      <c r="J33" s="68"/>
      <c r="K33" s="68"/>
      <c r="L33" s="68"/>
      <c r="M33" s="68"/>
      <c r="N33" s="68"/>
      <c r="O33" s="68"/>
      <c r="P33" s="68"/>
    </row>
    <row r="34" spans="2:16" x14ac:dyDescent="0.25">
      <c r="B34" s="66"/>
      <c r="D34" s="71"/>
      <c r="E34" s="68"/>
      <c r="F34" s="68"/>
      <c r="G34" s="68"/>
      <c r="H34" s="68"/>
      <c r="I34" s="68"/>
      <c r="J34" s="68"/>
      <c r="K34" s="68"/>
      <c r="L34" s="68"/>
      <c r="M34" s="68"/>
      <c r="N34" s="68"/>
      <c r="O34" s="68"/>
      <c r="P34" s="68"/>
    </row>
    <row r="35" spans="2:16" x14ac:dyDescent="0.25">
      <c r="B35" s="66"/>
      <c r="D35" s="71"/>
      <c r="E35" s="68"/>
      <c r="F35" s="68"/>
      <c r="G35" s="68"/>
      <c r="H35" s="68"/>
      <c r="I35" s="68"/>
      <c r="J35" s="68"/>
      <c r="K35" s="68"/>
      <c r="L35" s="68"/>
      <c r="M35" s="68"/>
      <c r="N35" s="68"/>
      <c r="O35" s="68"/>
      <c r="P35" s="68"/>
    </row>
    <row r="36" spans="2:16" x14ac:dyDescent="0.25">
      <c r="B36" s="66"/>
      <c r="D36" s="71"/>
      <c r="E36" s="68"/>
      <c r="F36" s="68"/>
      <c r="G36" s="68"/>
      <c r="H36" s="68"/>
      <c r="I36" s="68"/>
      <c r="J36" s="68"/>
      <c r="K36" s="68"/>
      <c r="L36" s="68"/>
      <c r="M36" s="68"/>
      <c r="N36" s="68"/>
      <c r="O36" s="68"/>
      <c r="P36" s="68"/>
    </row>
    <row r="37" spans="2:16" x14ac:dyDescent="0.25">
      <c r="B37" s="66"/>
      <c r="D37" s="71"/>
      <c r="E37" s="68"/>
      <c r="F37" s="68"/>
      <c r="G37" s="68"/>
      <c r="H37" s="68"/>
      <c r="I37" s="68"/>
      <c r="J37" s="68"/>
      <c r="K37" s="68"/>
      <c r="L37" s="68"/>
      <c r="M37" s="68"/>
      <c r="N37" s="68"/>
      <c r="O37" s="68"/>
      <c r="P37" s="68"/>
    </row>
    <row r="38" spans="2:16" x14ac:dyDescent="0.25">
      <c r="B38" s="66"/>
      <c r="D38" s="71"/>
      <c r="E38" s="68"/>
      <c r="F38" s="68"/>
      <c r="G38" s="68"/>
      <c r="H38" s="68"/>
      <c r="I38" s="68"/>
      <c r="J38" s="68"/>
      <c r="K38" s="68"/>
      <c r="L38" s="68"/>
      <c r="M38" s="68"/>
      <c r="N38" s="68"/>
      <c r="O38" s="68"/>
      <c r="P38" s="68"/>
    </row>
    <row r="39" spans="2:16" x14ac:dyDescent="0.25">
      <c r="B39" s="66"/>
      <c r="D39" s="71"/>
      <c r="E39" s="68"/>
      <c r="F39" s="68"/>
      <c r="G39" s="68"/>
      <c r="H39" s="68"/>
      <c r="I39" s="68"/>
      <c r="J39" s="68"/>
      <c r="K39" s="68"/>
      <c r="L39" s="68"/>
      <c r="M39" s="68"/>
      <c r="N39" s="68"/>
      <c r="O39" s="68"/>
      <c r="P39" s="68"/>
    </row>
    <row r="40" spans="2:16" x14ac:dyDescent="0.25">
      <c r="B40" s="66"/>
      <c r="D40" s="71"/>
      <c r="E40" s="68"/>
      <c r="F40" s="68"/>
      <c r="G40" s="68"/>
      <c r="H40" s="68"/>
      <c r="I40" s="68"/>
      <c r="J40" s="68"/>
      <c r="K40" s="68"/>
      <c r="L40" s="68"/>
      <c r="M40" s="68"/>
      <c r="N40" s="68"/>
      <c r="O40" s="68"/>
      <c r="P40" s="68"/>
    </row>
    <row r="41" spans="2:16" x14ac:dyDescent="0.25">
      <c r="B41" s="66"/>
      <c r="D41" s="71"/>
      <c r="E41" s="68"/>
      <c r="F41" s="68"/>
      <c r="G41" s="68"/>
      <c r="H41" s="68"/>
      <c r="I41" s="68"/>
      <c r="J41" s="68"/>
      <c r="K41" s="68"/>
      <c r="L41" s="68"/>
      <c r="M41" s="68"/>
      <c r="N41" s="68"/>
      <c r="O41" s="68"/>
      <c r="P41" s="68"/>
    </row>
    <row r="42" spans="2:16" x14ac:dyDescent="0.25">
      <c r="B42" s="66"/>
      <c r="D42" s="71"/>
      <c r="E42" s="68"/>
      <c r="F42" s="68"/>
      <c r="G42" s="68"/>
      <c r="H42" s="68"/>
      <c r="I42" s="68"/>
      <c r="J42" s="68"/>
      <c r="K42" s="68"/>
      <c r="L42" s="68"/>
      <c r="M42" s="68"/>
      <c r="N42" s="68"/>
      <c r="O42" s="68"/>
      <c r="P42" s="68"/>
    </row>
    <row r="43" spans="2:16" x14ac:dyDescent="0.25">
      <c r="B43" s="66"/>
      <c r="D43" s="71"/>
      <c r="E43" s="68"/>
      <c r="F43" s="68"/>
      <c r="G43" s="68"/>
      <c r="H43" s="68"/>
      <c r="I43" s="68"/>
      <c r="J43" s="68"/>
      <c r="K43" s="68"/>
      <c r="L43" s="68"/>
      <c r="M43" s="68"/>
      <c r="N43" s="68"/>
      <c r="O43" s="68"/>
      <c r="P43" s="68"/>
    </row>
    <row r="44" spans="2:16" x14ac:dyDescent="0.25">
      <c r="B44" s="66"/>
      <c r="D44" s="71"/>
      <c r="E44" s="68"/>
      <c r="F44" s="68"/>
      <c r="G44" s="68"/>
      <c r="H44" s="68"/>
      <c r="I44" s="68"/>
      <c r="J44" s="68"/>
      <c r="K44" s="68"/>
      <c r="L44" s="68"/>
      <c r="M44" s="68"/>
      <c r="N44" s="68"/>
      <c r="O44" s="68"/>
      <c r="P44" s="68"/>
    </row>
    <row r="45" spans="2:16" x14ac:dyDescent="0.25">
      <c r="B45" s="66"/>
      <c r="D45" s="71"/>
      <c r="E45" s="68"/>
      <c r="F45" s="68"/>
      <c r="G45" s="68"/>
      <c r="H45" s="68"/>
      <c r="I45" s="68"/>
      <c r="J45" s="68"/>
      <c r="K45" s="68"/>
      <c r="L45" s="68"/>
      <c r="M45" s="68"/>
      <c r="N45" s="68"/>
      <c r="O45" s="68"/>
      <c r="P45" s="68"/>
    </row>
    <row r="46" spans="2:16" x14ac:dyDescent="0.25">
      <c r="B46" s="66"/>
      <c r="D46" s="71"/>
      <c r="E46" s="68"/>
      <c r="F46" s="68"/>
      <c r="G46" s="68"/>
      <c r="H46" s="68"/>
      <c r="I46" s="68"/>
      <c r="J46" s="68"/>
      <c r="K46" s="68"/>
      <c r="L46" s="68"/>
      <c r="M46" s="68"/>
      <c r="N46" s="68"/>
      <c r="O46" s="68"/>
      <c r="P46" s="68"/>
    </row>
    <row r="47" spans="2:16" x14ac:dyDescent="0.25">
      <c r="B47" s="66"/>
      <c r="D47" s="71"/>
      <c r="E47" s="68"/>
      <c r="F47" s="68"/>
      <c r="G47" s="68"/>
      <c r="H47" s="68"/>
      <c r="I47" s="68"/>
      <c r="J47" s="68"/>
      <c r="K47" s="68"/>
      <c r="L47" s="68"/>
      <c r="M47" s="68"/>
      <c r="N47" s="68"/>
      <c r="O47" s="68"/>
      <c r="P47" s="68"/>
    </row>
    <row r="48" spans="2:16" x14ac:dyDescent="0.25">
      <c r="B48" s="66"/>
      <c r="D48" s="71"/>
      <c r="E48" s="68"/>
      <c r="F48" s="68"/>
      <c r="G48" s="68"/>
      <c r="H48" s="68"/>
      <c r="I48" s="68"/>
      <c r="J48" s="68"/>
      <c r="K48" s="68"/>
      <c r="L48" s="68"/>
      <c r="M48" s="68"/>
      <c r="N48" s="68"/>
      <c r="O48" s="68"/>
      <c r="P48" s="68"/>
    </row>
    <row r="49" spans="2:16" x14ac:dyDescent="0.25">
      <c r="B49" s="66"/>
      <c r="D49" s="71"/>
      <c r="E49" s="68"/>
      <c r="F49" s="68"/>
      <c r="G49" s="68"/>
      <c r="H49" s="68"/>
      <c r="I49" s="68"/>
      <c r="J49" s="68"/>
      <c r="K49" s="68"/>
      <c r="L49" s="68"/>
      <c r="M49" s="68"/>
      <c r="N49" s="68"/>
      <c r="O49" s="68"/>
      <c r="P49" s="68"/>
    </row>
    <row r="50" spans="2:16" x14ac:dyDescent="0.25">
      <c r="B50" s="66"/>
      <c r="D50" s="71"/>
      <c r="E50" s="68"/>
      <c r="F50" s="68"/>
      <c r="G50" s="68"/>
      <c r="H50" s="68"/>
      <c r="I50" s="68"/>
      <c r="J50" s="68"/>
      <c r="K50" s="68"/>
      <c r="L50" s="68"/>
      <c r="M50" s="68"/>
      <c r="N50" s="68"/>
      <c r="O50" s="68"/>
      <c r="P50" s="68"/>
    </row>
    <row r="51" spans="2:16" x14ac:dyDescent="0.25">
      <c r="B51" s="66"/>
      <c r="D51" s="71"/>
      <c r="E51" s="68"/>
      <c r="F51" s="68"/>
      <c r="G51" s="68"/>
      <c r="H51" s="68"/>
      <c r="I51" s="68"/>
      <c r="J51" s="68"/>
      <c r="K51" s="68"/>
      <c r="L51" s="68"/>
      <c r="M51" s="68"/>
      <c r="N51" s="68"/>
      <c r="O51" s="68"/>
      <c r="P51" s="68"/>
    </row>
    <row r="52" spans="2:16" x14ac:dyDescent="0.25">
      <c r="B52" s="66"/>
      <c r="D52" s="71"/>
      <c r="E52" s="68"/>
      <c r="F52" s="68"/>
      <c r="G52" s="68"/>
      <c r="H52" s="68"/>
      <c r="I52" s="68"/>
      <c r="J52" s="68"/>
      <c r="K52" s="68"/>
      <c r="L52" s="68"/>
      <c r="M52" s="68"/>
      <c r="N52" s="68"/>
      <c r="O52" s="68"/>
      <c r="P52" s="68"/>
    </row>
    <row r="53" spans="2:16" x14ac:dyDescent="0.25">
      <c r="B53" s="66"/>
      <c r="D53" s="71"/>
      <c r="E53" s="68"/>
      <c r="F53" s="68"/>
      <c r="G53" s="68"/>
      <c r="H53" s="68"/>
      <c r="I53" s="68"/>
      <c r="J53" s="68"/>
      <c r="K53" s="68"/>
      <c r="L53" s="68"/>
      <c r="M53" s="68"/>
      <c r="N53" s="68"/>
      <c r="O53" s="68"/>
      <c r="P53" s="68"/>
    </row>
    <row r="54" spans="2:16" x14ac:dyDescent="0.25">
      <c r="B54" s="66"/>
      <c r="D54" s="71"/>
      <c r="E54" s="68"/>
      <c r="F54" s="68"/>
      <c r="G54" s="68"/>
      <c r="H54" s="68"/>
      <c r="I54" s="68"/>
      <c r="J54" s="68"/>
      <c r="K54" s="68"/>
      <c r="L54" s="68"/>
      <c r="M54" s="68"/>
      <c r="N54" s="68"/>
      <c r="O54" s="68"/>
      <c r="P54" s="68"/>
    </row>
    <row r="55" spans="2:16" x14ac:dyDescent="0.25">
      <c r="B55" s="66"/>
      <c r="D55" s="71"/>
      <c r="E55" s="68"/>
      <c r="F55" s="68"/>
      <c r="G55" s="68"/>
      <c r="H55" s="68"/>
      <c r="I55" s="68"/>
      <c r="J55" s="68"/>
      <c r="K55" s="68"/>
      <c r="L55" s="68"/>
      <c r="M55" s="68"/>
      <c r="N55" s="68"/>
      <c r="O55" s="68"/>
      <c r="P55" s="68"/>
    </row>
    <row r="56" spans="2:16" x14ac:dyDescent="0.25">
      <c r="B56" s="66"/>
      <c r="D56" s="71"/>
      <c r="E56" s="68"/>
      <c r="F56" s="68"/>
      <c r="G56" s="68"/>
      <c r="H56" s="68"/>
      <c r="I56" s="68"/>
      <c r="J56" s="68"/>
      <c r="K56" s="68"/>
      <c r="L56" s="68"/>
      <c r="M56" s="68"/>
      <c r="N56" s="68"/>
      <c r="O56" s="68"/>
      <c r="P56" s="68"/>
    </row>
    <row r="57" spans="2:16" x14ac:dyDescent="0.25">
      <c r="B57" s="66"/>
      <c r="D57" s="71"/>
      <c r="E57" s="68"/>
      <c r="F57" s="68"/>
      <c r="G57" s="68"/>
      <c r="H57" s="68"/>
      <c r="I57" s="68"/>
      <c r="J57" s="68"/>
      <c r="K57" s="68"/>
      <c r="L57" s="68"/>
      <c r="M57" s="68"/>
      <c r="N57" s="68"/>
      <c r="O57" s="68"/>
      <c r="P57" s="68"/>
    </row>
    <row r="58" spans="2:16" x14ac:dyDescent="0.25">
      <c r="B58" s="66"/>
      <c r="D58" s="71"/>
      <c r="E58" s="68"/>
      <c r="F58" s="68"/>
      <c r="G58" s="68"/>
      <c r="H58" s="68"/>
      <c r="I58" s="68"/>
      <c r="J58" s="68"/>
      <c r="K58" s="68"/>
      <c r="L58" s="68"/>
      <c r="M58" s="68"/>
      <c r="N58" s="68"/>
      <c r="O58" s="68"/>
      <c r="P58" s="68"/>
    </row>
    <row r="59" spans="2:16" x14ac:dyDescent="0.25">
      <c r="B59" s="66"/>
      <c r="D59" s="71"/>
      <c r="E59" s="68"/>
      <c r="F59" s="68"/>
      <c r="G59" s="68"/>
      <c r="H59" s="68"/>
      <c r="I59" s="68"/>
      <c r="J59" s="68"/>
      <c r="K59" s="68"/>
      <c r="L59" s="68"/>
      <c r="M59" s="68"/>
      <c r="N59" s="68"/>
      <c r="O59" s="68"/>
      <c r="P59" s="68"/>
    </row>
    <row r="60" spans="2:16" x14ac:dyDescent="0.25">
      <c r="B60" s="66"/>
      <c r="D60" s="71"/>
      <c r="E60" s="68"/>
      <c r="F60" s="68"/>
      <c r="G60" s="68"/>
      <c r="H60" s="68"/>
      <c r="I60" s="68"/>
      <c r="J60" s="68"/>
      <c r="K60" s="68"/>
      <c r="L60" s="68"/>
      <c r="M60" s="68"/>
      <c r="N60" s="68"/>
      <c r="O60" s="68"/>
      <c r="P60" s="68"/>
    </row>
    <row r="61" spans="2:16" x14ac:dyDescent="0.25">
      <c r="B61" s="66"/>
      <c r="D61" s="71"/>
      <c r="E61" s="68"/>
      <c r="F61" s="68"/>
      <c r="G61" s="68"/>
      <c r="H61" s="68"/>
      <c r="I61" s="68"/>
      <c r="J61" s="68"/>
      <c r="K61" s="68"/>
      <c r="L61" s="68"/>
      <c r="M61" s="68"/>
      <c r="N61" s="68"/>
      <c r="O61" s="68"/>
      <c r="P61" s="68"/>
    </row>
    <row r="62" spans="2:16" x14ac:dyDescent="0.25">
      <c r="B62" s="66"/>
      <c r="D62" s="71"/>
      <c r="E62" s="68"/>
      <c r="F62" s="68"/>
      <c r="G62" s="68"/>
      <c r="H62" s="68"/>
      <c r="I62" s="68"/>
      <c r="J62" s="68"/>
      <c r="K62" s="68"/>
      <c r="L62" s="68"/>
      <c r="M62" s="68"/>
      <c r="N62" s="68"/>
      <c r="O62" s="68"/>
      <c r="P62" s="68"/>
    </row>
    <row r="63" spans="2:16" x14ac:dyDescent="0.25">
      <c r="B63" s="66"/>
      <c r="D63" s="71"/>
      <c r="E63" s="68"/>
      <c r="F63" s="68"/>
      <c r="G63" s="68"/>
      <c r="H63" s="68"/>
      <c r="I63" s="68"/>
      <c r="J63" s="68"/>
      <c r="K63" s="68"/>
      <c r="L63" s="68"/>
      <c r="M63" s="68"/>
      <c r="N63" s="68"/>
      <c r="O63" s="68"/>
      <c r="P63" s="68"/>
    </row>
    <row r="64" spans="2:16" x14ac:dyDescent="0.25">
      <c r="B64" s="66"/>
      <c r="D64" s="71"/>
      <c r="E64" s="68"/>
      <c r="F64" s="68"/>
      <c r="G64" s="68"/>
      <c r="H64" s="68"/>
      <c r="I64" s="68"/>
      <c r="J64" s="68"/>
      <c r="K64" s="68"/>
      <c r="L64" s="68"/>
      <c r="M64" s="68"/>
      <c r="N64" s="68"/>
      <c r="O64" s="68"/>
      <c r="P64" s="68"/>
    </row>
    <row r="65" spans="2:16" x14ac:dyDescent="0.25">
      <c r="B65" s="66"/>
      <c r="D65" s="71"/>
      <c r="E65" s="68"/>
      <c r="F65" s="68"/>
      <c r="G65" s="68"/>
      <c r="H65" s="68"/>
      <c r="I65" s="68"/>
      <c r="J65" s="68"/>
      <c r="K65" s="68"/>
      <c r="L65" s="68"/>
      <c r="M65" s="68"/>
      <c r="N65" s="68"/>
      <c r="O65" s="68"/>
      <c r="P65" s="68"/>
    </row>
    <row r="66" spans="2:16" x14ac:dyDescent="0.25">
      <c r="B66" s="66"/>
      <c r="D66" s="71"/>
      <c r="E66" s="68"/>
      <c r="F66" s="68"/>
      <c r="G66" s="68"/>
      <c r="H66" s="68"/>
      <c r="I66" s="68"/>
      <c r="J66" s="68"/>
      <c r="K66" s="68"/>
      <c r="L66" s="68"/>
      <c r="M66" s="68"/>
      <c r="N66" s="68"/>
      <c r="O66" s="68"/>
      <c r="P66" s="68"/>
    </row>
    <row r="67" spans="2:16" x14ac:dyDescent="0.25">
      <c r="B67" s="66"/>
      <c r="D67" s="71"/>
      <c r="E67" s="68"/>
      <c r="F67" s="68"/>
      <c r="G67" s="68"/>
      <c r="H67" s="68"/>
      <c r="I67" s="68"/>
      <c r="J67" s="68"/>
      <c r="K67" s="68"/>
      <c r="L67" s="68"/>
      <c r="M67" s="68"/>
      <c r="N67" s="68"/>
      <c r="O67" s="68"/>
      <c r="P67" s="68"/>
    </row>
    <row r="68" spans="2:16" x14ac:dyDescent="0.25">
      <c r="B68" s="66"/>
      <c r="D68" s="71"/>
      <c r="E68" s="68"/>
      <c r="F68" s="68"/>
      <c r="G68" s="68"/>
      <c r="H68" s="68"/>
      <c r="I68" s="68"/>
      <c r="J68" s="68"/>
      <c r="K68" s="68"/>
      <c r="L68" s="68"/>
      <c r="M68" s="68"/>
      <c r="N68" s="68"/>
      <c r="O68" s="68"/>
      <c r="P68" s="68"/>
    </row>
    <row r="69" spans="2:16" x14ac:dyDescent="0.25">
      <c r="B69" s="66"/>
      <c r="D69" s="71"/>
      <c r="E69" s="68"/>
      <c r="F69" s="68"/>
      <c r="G69" s="68"/>
      <c r="H69" s="68"/>
      <c r="I69" s="68"/>
      <c r="J69" s="68"/>
      <c r="K69" s="68"/>
      <c r="L69" s="68"/>
      <c r="M69" s="68"/>
      <c r="N69" s="68"/>
      <c r="O69" s="68"/>
      <c r="P69" s="68"/>
    </row>
    <row r="70" spans="2:16" x14ac:dyDescent="0.25">
      <c r="B70" s="66"/>
      <c r="D70" s="71"/>
      <c r="E70" s="68"/>
      <c r="F70" s="68"/>
      <c r="G70" s="68"/>
      <c r="H70" s="68"/>
      <c r="I70" s="68"/>
      <c r="J70" s="68"/>
      <c r="K70" s="68"/>
      <c r="L70" s="68"/>
      <c r="M70" s="68"/>
      <c r="N70" s="68"/>
      <c r="O70" s="68"/>
      <c r="P70" s="68"/>
    </row>
    <row r="71" spans="2:16" x14ac:dyDescent="0.25">
      <c r="B71" s="66"/>
      <c r="D71" s="71"/>
      <c r="E71" s="68"/>
      <c r="F71" s="68"/>
      <c r="G71" s="68"/>
      <c r="H71" s="68"/>
      <c r="I71" s="68"/>
      <c r="J71" s="68"/>
      <c r="K71" s="68"/>
      <c r="L71" s="68"/>
      <c r="M71" s="68"/>
      <c r="N71" s="68"/>
      <c r="O71" s="68"/>
      <c r="P71" s="68"/>
    </row>
    <row r="72" spans="2:16" x14ac:dyDescent="0.25">
      <c r="B72" s="66"/>
      <c r="D72" s="71"/>
      <c r="E72" s="68"/>
      <c r="F72" s="68"/>
      <c r="G72" s="68"/>
      <c r="H72" s="68"/>
      <c r="I72" s="68"/>
      <c r="J72" s="68"/>
      <c r="K72" s="68"/>
      <c r="L72" s="68"/>
      <c r="M72" s="68"/>
      <c r="N72" s="68"/>
      <c r="O72" s="68"/>
      <c r="P72" s="68"/>
    </row>
    <row r="73" spans="2:16" x14ac:dyDescent="0.25">
      <c r="B73" s="66"/>
      <c r="D73" s="71"/>
      <c r="E73" s="68"/>
      <c r="F73" s="68"/>
      <c r="G73" s="68"/>
      <c r="H73" s="68"/>
      <c r="I73" s="68"/>
      <c r="J73" s="68"/>
      <c r="K73" s="68"/>
      <c r="L73" s="68"/>
      <c r="M73" s="68"/>
      <c r="N73" s="68"/>
      <c r="O73" s="68"/>
      <c r="P73" s="68"/>
    </row>
    <row r="74" spans="2:16" x14ac:dyDescent="0.25">
      <c r="B74" s="66"/>
      <c r="D74" s="71"/>
      <c r="E74" s="68"/>
      <c r="F74" s="68"/>
      <c r="G74" s="68"/>
      <c r="H74" s="68"/>
      <c r="I74" s="68"/>
      <c r="J74" s="68"/>
      <c r="K74" s="68"/>
      <c r="L74" s="68"/>
      <c r="M74" s="68"/>
      <c r="N74" s="68"/>
      <c r="O74" s="68"/>
      <c r="P74" s="68"/>
    </row>
    <row r="75" spans="2:16" x14ac:dyDescent="0.25">
      <c r="B75" s="66"/>
      <c r="D75" s="71"/>
      <c r="E75" s="68"/>
      <c r="F75" s="68"/>
      <c r="G75" s="68"/>
      <c r="H75" s="68"/>
      <c r="I75" s="68"/>
      <c r="J75" s="68"/>
      <c r="K75" s="68"/>
      <c r="L75" s="68"/>
      <c r="M75" s="68"/>
      <c r="N75" s="68"/>
      <c r="O75" s="68"/>
      <c r="P75" s="68"/>
    </row>
    <row r="76" spans="2:16" x14ac:dyDescent="0.25">
      <c r="B76" s="66"/>
      <c r="D76" s="71"/>
      <c r="E76" s="68"/>
      <c r="F76" s="68"/>
      <c r="G76" s="68"/>
      <c r="H76" s="68"/>
      <c r="I76" s="68"/>
      <c r="J76" s="68"/>
      <c r="K76" s="68"/>
      <c r="L76" s="68"/>
      <c r="M76" s="68"/>
      <c r="N76" s="68"/>
      <c r="O76" s="68"/>
      <c r="P76" s="68"/>
    </row>
    <row r="77" spans="2:16" x14ac:dyDescent="0.25">
      <c r="B77" s="66"/>
      <c r="D77" s="71"/>
      <c r="E77" s="68"/>
      <c r="F77" s="68"/>
      <c r="G77" s="68"/>
      <c r="H77" s="68"/>
      <c r="I77" s="68"/>
      <c r="J77" s="68"/>
      <c r="K77" s="68"/>
      <c r="L77" s="68"/>
      <c r="M77" s="68"/>
      <c r="N77" s="68"/>
      <c r="O77" s="68"/>
      <c r="P77" s="68"/>
    </row>
    <row r="78" spans="2:16" x14ac:dyDescent="0.25">
      <c r="B78" s="66"/>
      <c r="D78" s="71"/>
      <c r="E78" s="68"/>
      <c r="F78" s="68"/>
      <c r="G78" s="68"/>
      <c r="H78" s="68"/>
      <c r="I78" s="68"/>
      <c r="J78" s="68"/>
      <c r="K78" s="68"/>
      <c r="L78" s="68"/>
      <c r="M78" s="68"/>
      <c r="N78" s="68"/>
      <c r="O78" s="68"/>
      <c r="P78" s="68"/>
    </row>
    <row r="79" spans="2:16" x14ac:dyDescent="0.25">
      <c r="B79" s="66"/>
      <c r="D79" s="71"/>
      <c r="E79" s="68"/>
      <c r="F79" s="68"/>
      <c r="G79" s="68"/>
      <c r="H79" s="68"/>
      <c r="I79" s="68"/>
      <c r="J79" s="68"/>
      <c r="K79" s="68"/>
      <c r="L79" s="68"/>
      <c r="M79" s="68"/>
      <c r="N79" s="68"/>
      <c r="O79" s="68"/>
      <c r="P79" s="68"/>
    </row>
    <row r="80" spans="2:16" x14ac:dyDescent="0.25">
      <c r="B80" s="66"/>
      <c r="D80" s="71"/>
      <c r="E80" s="68"/>
      <c r="F80" s="68"/>
      <c r="G80" s="68"/>
      <c r="H80" s="68"/>
      <c r="I80" s="68"/>
      <c r="J80" s="68"/>
      <c r="K80" s="68"/>
      <c r="L80" s="68"/>
      <c r="M80" s="68"/>
      <c r="N80" s="68"/>
      <c r="O80" s="68"/>
      <c r="P80" s="68"/>
    </row>
    <row r="81" spans="2:16" x14ac:dyDescent="0.25">
      <c r="B81" s="66"/>
      <c r="D81" s="71"/>
      <c r="E81" s="68"/>
      <c r="F81" s="68"/>
      <c r="G81" s="68"/>
      <c r="H81" s="68"/>
      <c r="I81" s="68"/>
      <c r="J81" s="68"/>
      <c r="K81" s="68"/>
      <c r="L81" s="68"/>
      <c r="M81" s="68"/>
      <c r="N81" s="68"/>
      <c r="O81" s="68"/>
      <c r="P81" s="68"/>
    </row>
    <row r="82" spans="2:16" x14ac:dyDescent="0.25">
      <c r="B82" s="66"/>
      <c r="D82" s="71"/>
      <c r="E82" s="68"/>
      <c r="F82" s="68"/>
      <c r="G82" s="68"/>
      <c r="H82" s="68"/>
      <c r="I82" s="68"/>
      <c r="J82" s="68"/>
      <c r="K82" s="68"/>
      <c r="L82" s="68"/>
      <c r="M82" s="68"/>
      <c r="N82" s="68"/>
      <c r="O82" s="68"/>
      <c r="P82" s="68"/>
    </row>
    <row r="83" spans="2:16" x14ac:dyDescent="0.25">
      <c r="B83" s="66"/>
      <c r="D83" s="71"/>
      <c r="E83" s="68"/>
      <c r="F83" s="68"/>
      <c r="G83" s="68"/>
      <c r="H83" s="68"/>
      <c r="I83" s="68"/>
      <c r="J83" s="68"/>
      <c r="K83" s="68"/>
      <c r="L83" s="68"/>
      <c r="M83" s="68"/>
      <c r="N83" s="68"/>
      <c r="O83" s="68"/>
      <c r="P83" s="68"/>
    </row>
    <row r="84" spans="2:16" x14ac:dyDescent="0.25">
      <c r="B84" s="66"/>
      <c r="D84" s="71"/>
      <c r="E84" s="68"/>
      <c r="F84" s="68"/>
      <c r="G84" s="68"/>
      <c r="H84" s="68"/>
      <c r="I84" s="68"/>
      <c r="J84" s="68"/>
      <c r="K84" s="68"/>
      <c r="L84" s="68"/>
      <c r="M84" s="68"/>
      <c r="N84" s="68"/>
      <c r="O84" s="68"/>
      <c r="P84" s="68"/>
    </row>
    <row r="85" spans="2:16" x14ac:dyDescent="0.25">
      <c r="B85" s="66"/>
      <c r="D85" s="71"/>
      <c r="E85" s="68"/>
      <c r="F85" s="68"/>
      <c r="G85" s="68"/>
      <c r="H85" s="68"/>
      <c r="I85" s="68"/>
      <c r="J85" s="68"/>
      <c r="K85" s="68"/>
      <c r="L85" s="68"/>
      <c r="M85" s="68"/>
      <c r="N85" s="68"/>
      <c r="O85" s="68"/>
      <c r="P85" s="68"/>
    </row>
    <row r="86" spans="2:16" x14ac:dyDescent="0.25">
      <c r="B86" s="66"/>
      <c r="D86" s="71"/>
      <c r="E86" s="68"/>
      <c r="F86" s="68"/>
      <c r="G86" s="68"/>
      <c r="H86" s="68"/>
      <c r="I86" s="68"/>
      <c r="J86" s="68"/>
      <c r="K86" s="68"/>
      <c r="L86" s="68"/>
      <c r="M86" s="68"/>
      <c r="N86" s="68"/>
      <c r="O86" s="68"/>
      <c r="P86" s="68"/>
    </row>
    <row r="87" spans="2:16" x14ac:dyDescent="0.25">
      <c r="B87" s="66"/>
      <c r="D87" s="71"/>
      <c r="E87" s="68"/>
      <c r="F87" s="68"/>
      <c r="G87" s="68"/>
      <c r="H87" s="68"/>
      <c r="I87" s="68"/>
      <c r="J87" s="68"/>
      <c r="K87" s="68"/>
      <c r="L87" s="68"/>
      <c r="M87" s="68"/>
      <c r="N87" s="68"/>
      <c r="O87" s="68"/>
      <c r="P87" s="68"/>
    </row>
    <row r="88" spans="2:16" x14ac:dyDescent="0.25">
      <c r="B88" s="66"/>
      <c r="D88" s="71"/>
      <c r="E88" s="68"/>
      <c r="F88" s="68"/>
      <c r="G88" s="68"/>
      <c r="H88" s="68"/>
      <c r="I88" s="68"/>
      <c r="J88" s="68"/>
      <c r="K88" s="68"/>
      <c r="L88" s="68"/>
      <c r="M88" s="68"/>
      <c r="N88" s="68"/>
      <c r="O88" s="68"/>
      <c r="P88" s="68"/>
    </row>
    <row r="89" spans="2:16" x14ac:dyDescent="0.25">
      <c r="B89" s="66"/>
      <c r="D89" s="71"/>
      <c r="E89" s="68"/>
      <c r="F89" s="68"/>
      <c r="G89" s="68"/>
      <c r="H89" s="68"/>
      <c r="I89" s="68"/>
      <c r="J89" s="68"/>
      <c r="K89" s="68"/>
      <c r="L89" s="68"/>
      <c r="M89" s="68"/>
      <c r="N89" s="68"/>
      <c r="O89" s="68"/>
      <c r="P89" s="68"/>
    </row>
    <row r="90" spans="2:16" x14ac:dyDescent="0.25">
      <c r="B90" s="66"/>
      <c r="D90" s="71"/>
      <c r="E90" s="68"/>
      <c r="F90" s="68"/>
      <c r="G90" s="68"/>
      <c r="H90" s="68"/>
      <c r="I90" s="68"/>
      <c r="J90" s="68"/>
      <c r="K90" s="68"/>
      <c r="L90" s="68"/>
      <c r="M90" s="68"/>
      <c r="N90" s="68"/>
      <c r="O90" s="68"/>
      <c r="P90" s="68"/>
    </row>
    <row r="91" spans="2:16" x14ac:dyDescent="0.25">
      <c r="B91" s="66"/>
      <c r="D91" s="71"/>
      <c r="E91" s="68"/>
      <c r="F91" s="68"/>
      <c r="G91" s="68"/>
      <c r="H91" s="68"/>
      <c r="I91" s="68"/>
      <c r="J91" s="68"/>
      <c r="K91" s="68"/>
      <c r="L91" s="68"/>
      <c r="M91" s="68"/>
      <c r="N91" s="68"/>
      <c r="O91" s="68"/>
      <c r="P91" s="68"/>
    </row>
    <row r="92" spans="2:16" x14ac:dyDescent="0.25">
      <c r="B92" s="66"/>
      <c r="D92" s="71"/>
      <c r="E92" s="68"/>
      <c r="F92" s="68"/>
      <c r="G92" s="68"/>
      <c r="H92" s="68"/>
      <c r="I92" s="68"/>
      <c r="J92" s="68"/>
      <c r="K92" s="68"/>
      <c r="L92" s="68"/>
      <c r="M92" s="68"/>
      <c r="N92" s="68"/>
      <c r="O92" s="68"/>
      <c r="P92" s="68"/>
    </row>
    <row r="93" spans="2:16" x14ac:dyDescent="0.25">
      <c r="B93" s="66"/>
      <c r="D93" s="71"/>
      <c r="E93" s="68"/>
      <c r="F93" s="68"/>
      <c r="G93" s="68"/>
      <c r="H93" s="68"/>
      <c r="I93" s="68"/>
      <c r="J93" s="68"/>
      <c r="K93" s="68"/>
      <c r="L93" s="68"/>
      <c r="M93" s="68"/>
      <c r="N93" s="68"/>
      <c r="O93" s="68"/>
      <c r="P93" s="68"/>
    </row>
    <row r="94" spans="2:16" x14ac:dyDescent="0.25">
      <c r="B94" s="66"/>
      <c r="D94" s="71"/>
      <c r="E94" s="68"/>
      <c r="F94" s="68"/>
      <c r="G94" s="68"/>
      <c r="H94" s="68"/>
      <c r="I94" s="68"/>
      <c r="J94" s="68"/>
      <c r="K94" s="68"/>
      <c r="L94" s="68"/>
      <c r="M94" s="68"/>
      <c r="N94" s="68"/>
      <c r="O94" s="68"/>
      <c r="P94" s="68"/>
    </row>
    <row r="95" spans="2:16" x14ac:dyDescent="0.25">
      <c r="B95" s="66"/>
      <c r="D95" s="71"/>
      <c r="E95" s="68"/>
      <c r="F95" s="68"/>
      <c r="G95" s="68"/>
      <c r="H95" s="68"/>
      <c r="I95" s="68"/>
      <c r="J95" s="68"/>
      <c r="K95" s="68"/>
      <c r="L95" s="68"/>
      <c r="M95" s="68"/>
      <c r="N95" s="68"/>
      <c r="O95" s="68"/>
      <c r="P95" s="68"/>
    </row>
    <row r="96" spans="2:16" x14ac:dyDescent="0.25">
      <c r="B96" s="66"/>
      <c r="D96" s="71"/>
      <c r="E96" s="68"/>
      <c r="F96" s="68"/>
      <c r="G96" s="68"/>
      <c r="H96" s="68"/>
      <c r="I96" s="68"/>
      <c r="J96" s="68"/>
      <c r="K96" s="68"/>
      <c r="L96" s="68"/>
      <c r="M96" s="68"/>
      <c r="N96" s="68"/>
      <c r="O96" s="68"/>
      <c r="P96" s="68"/>
    </row>
    <row r="97" spans="2:16" x14ac:dyDescent="0.25">
      <c r="B97" s="66"/>
      <c r="D97" s="71"/>
      <c r="E97" s="68"/>
      <c r="F97" s="68"/>
      <c r="G97" s="68"/>
      <c r="H97" s="68"/>
      <c r="I97" s="68"/>
      <c r="J97" s="68"/>
      <c r="K97" s="68"/>
      <c r="L97" s="68"/>
      <c r="M97" s="68"/>
      <c r="N97" s="68"/>
      <c r="O97" s="68"/>
      <c r="P97" s="68"/>
    </row>
    <row r="98" spans="2:16" x14ac:dyDescent="0.25">
      <c r="B98" s="66"/>
      <c r="D98" s="71"/>
      <c r="E98" s="68"/>
      <c r="F98" s="68"/>
      <c r="G98" s="68"/>
      <c r="H98" s="68"/>
      <c r="I98" s="68"/>
      <c r="J98" s="68"/>
      <c r="K98" s="68"/>
      <c r="L98" s="68"/>
      <c r="M98" s="68"/>
      <c r="N98" s="68"/>
      <c r="O98" s="68"/>
      <c r="P98" s="68"/>
    </row>
    <row r="99" spans="2:16" x14ac:dyDescent="0.25">
      <c r="B99" s="66"/>
      <c r="D99" s="71"/>
      <c r="E99" s="68"/>
      <c r="F99" s="68"/>
      <c r="G99" s="68"/>
      <c r="H99" s="68"/>
      <c r="I99" s="68"/>
      <c r="J99" s="68"/>
      <c r="K99" s="68"/>
      <c r="L99" s="68"/>
      <c r="M99" s="68"/>
      <c r="N99" s="68"/>
      <c r="O99" s="68"/>
      <c r="P99" s="68"/>
    </row>
    <row r="100" spans="2:16" x14ac:dyDescent="0.25">
      <c r="B100" s="66"/>
      <c r="D100" s="71"/>
      <c r="E100" s="68"/>
      <c r="F100" s="68"/>
      <c r="G100" s="68"/>
      <c r="H100" s="68"/>
      <c r="I100" s="68"/>
      <c r="J100" s="68"/>
      <c r="K100" s="68"/>
      <c r="L100" s="68"/>
      <c r="M100" s="68"/>
      <c r="N100" s="68"/>
      <c r="O100" s="68"/>
      <c r="P100" s="68"/>
    </row>
    <row r="101" spans="2:16" x14ac:dyDescent="0.25">
      <c r="B101" s="66"/>
      <c r="D101" s="71"/>
      <c r="E101" s="68"/>
      <c r="F101" s="68"/>
      <c r="G101" s="68"/>
      <c r="H101" s="68"/>
      <c r="I101" s="68"/>
      <c r="J101" s="68"/>
      <c r="K101" s="68"/>
      <c r="L101" s="68"/>
      <c r="M101" s="68"/>
      <c r="N101" s="68"/>
      <c r="O101" s="68"/>
      <c r="P101" s="68"/>
    </row>
    <row r="102" spans="2:16" x14ac:dyDescent="0.25">
      <c r="B102" s="66"/>
      <c r="D102" s="71"/>
      <c r="E102" s="68"/>
      <c r="F102" s="68"/>
      <c r="G102" s="68"/>
      <c r="H102" s="68"/>
      <c r="I102" s="68"/>
      <c r="J102" s="68"/>
      <c r="K102" s="68"/>
      <c r="L102" s="68"/>
      <c r="M102" s="68"/>
      <c r="N102" s="68"/>
      <c r="O102" s="68"/>
      <c r="P102" s="68"/>
    </row>
    <row r="103" spans="2:16" x14ac:dyDescent="0.25">
      <c r="B103" s="66"/>
      <c r="D103" s="71"/>
      <c r="E103" s="68"/>
      <c r="F103" s="68"/>
      <c r="G103" s="68"/>
      <c r="H103" s="68"/>
      <c r="I103" s="68"/>
      <c r="J103" s="68"/>
      <c r="K103" s="68"/>
      <c r="L103" s="68"/>
      <c r="M103" s="68"/>
      <c r="N103" s="68"/>
      <c r="O103" s="68"/>
      <c r="P103" s="68"/>
    </row>
    <row r="104" spans="2:16" x14ac:dyDescent="0.25">
      <c r="B104" s="66"/>
      <c r="D104" s="71"/>
      <c r="E104" s="68"/>
      <c r="F104" s="68"/>
      <c r="G104" s="68"/>
      <c r="H104" s="68"/>
      <c r="I104" s="68"/>
      <c r="J104" s="68"/>
      <c r="K104" s="68"/>
      <c r="L104" s="68"/>
      <c r="M104" s="68"/>
      <c r="N104" s="68"/>
      <c r="O104" s="68"/>
      <c r="P104" s="68"/>
    </row>
    <row r="105" spans="2:16" x14ac:dyDescent="0.25">
      <c r="B105" s="66"/>
      <c r="D105" s="71"/>
      <c r="E105" s="68"/>
      <c r="F105" s="68"/>
      <c r="G105" s="68"/>
      <c r="H105" s="68"/>
      <c r="I105" s="68"/>
      <c r="J105" s="68"/>
      <c r="K105" s="68"/>
      <c r="L105" s="68"/>
      <c r="M105" s="68"/>
      <c r="N105" s="68"/>
      <c r="O105" s="68"/>
      <c r="P105" s="68"/>
    </row>
    <row r="106" spans="2:16" x14ac:dyDescent="0.25">
      <c r="B106" s="66"/>
      <c r="D106" s="71"/>
      <c r="E106" s="68"/>
      <c r="F106" s="68"/>
      <c r="G106" s="68"/>
      <c r="H106" s="68"/>
      <c r="I106" s="68"/>
      <c r="J106" s="68"/>
      <c r="K106" s="68"/>
      <c r="L106" s="68"/>
      <c r="M106" s="68"/>
      <c r="N106" s="68"/>
      <c r="O106" s="68"/>
      <c r="P106" s="68"/>
    </row>
    <row r="107" spans="2:16" x14ac:dyDescent="0.25">
      <c r="B107" s="66"/>
      <c r="D107" s="71"/>
      <c r="E107" s="68"/>
      <c r="F107" s="68"/>
      <c r="G107" s="68"/>
      <c r="H107" s="68"/>
      <c r="I107" s="68"/>
      <c r="J107" s="68"/>
      <c r="K107" s="68"/>
      <c r="L107" s="68"/>
      <c r="M107" s="68"/>
      <c r="N107" s="68"/>
      <c r="O107" s="68"/>
      <c r="P107" s="68"/>
    </row>
    <row r="108" spans="2:16" x14ac:dyDescent="0.25">
      <c r="B108" s="66"/>
      <c r="D108" s="71"/>
      <c r="E108" s="68"/>
      <c r="F108" s="68"/>
      <c r="G108" s="68"/>
      <c r="H108" s="68"/>
      <c r="I108" s="68"/>
      <c r="J108" s="68"/>
      <c r="K108" s="68"/>
      <c r="L108" s="68"/>
      <c r="M108" s="68"/>
      <c r="N108" s="68"/>
      <c r="O108" s="68"/>
      <c r="P108" s="68"/>
    </row>
    <row r="109" spans="2:16" x14ac:dyDescent="0.25">
      <c r="B109" s="66"/>
      <c r="D109" s="71"/>
      <c r="E109" s="68"/>
      <c r="F109" s="68"/>
      <c r="G109" s="68"/>
      <c r="H109" s="68"/>
      <c r="I109" s="68"/>
      <c r="J109" s="68"/>
      <c r="K109" s="68"/>
      <c r="L109" s="68"/>
      <c r="M109" s="68"/>
      <c r="N109" s="68"/>
      <c r="O109" s="68"/>
      <c r="P109" s="68"/>
    </row>
    <row r="110" spans="2:16" x14ac:dyDescent="0.25">
      <c r="B110" s="66"/>
      <c r="D110" s="71"/>
      <c r="E110" s="68"/>
      <c r="F110" s="68"/>
      <c r="G110" s="68"/>
      <c r="H110" s="68"/>
      <c r="I110" s="68"/>
      <c r="J110" s="68"/>
      <c r="K110" s="68"/>
      <c r="L110" s="68"/>
      <c r="M110" s="68"/>
      <c r="N110" s="68"/>
      <c r="O110" s="68"/>
      <c r="P110" s="68"/>
    </row>
    <row r="111" spans="2:16" x14ac:dyDescent="0.25">
      <c r="B111" s="66"/>
      <c r="D111" s="71"/>
      <c r="E111" s="68"/>
      <c r="F111" s="68"/>
      <c r="G111" s="68"/>
      <c r="H111" s="68"/>
      <c r="I111" s="68"/>
      <c r="J111" s="68"/>
      <c r="K111" s="68"/>
      <c r="L111" s="68"/>
      <c r="M111" s="68"/>
      <c r="N111" s="68"/>
      <c r="O111" s="68"/>
      <c r="P111" s="68"/>
    </row>
    <row r="112" spans="2:16" x14ac:dyDescent="0.25">
      <c r="B112" s="66"/>
      <c r="D112" s="71"/>
      <c r="E112" s="68"/>
      <c r="F112" s="68"/>
      <c r="G112" s="68"/>
      <c r="H112" s="68"/>
      <c r="I112" s="68"/>
      <c r="J112" s="68"/>
      <c r="K112" s="68"/>
      <c r="L112" s="68"/>
      <c r="M112" s="68"/>
      <c r="N112" s="68"/>
      <c r="O112" s="68"/>
      <c r="P112" s="68"/>
    </row>
    <row r="113" spans="2:16" x14ac:dyDescent="0.25">
      <c r="B113" s="66"/>
      <c r="D113" s="71"/>
      <c r="E113" s="68"/>
      <c r="F113" s="68"/>
      <c r="G113" s="68"/>
      <c r="H113" s="68"/>
      <c r="I113" s="68"/>
      <c r="J113" s="68"/>
      <c r="K113" s="68"/>
      <c r="L113" s="68"/>
      <c r="M113" s="68"/>
      <c r="N113" s="68"/>
      <c r="O113" s="68"/>
      <c r="P113" s="68"/>
    </row>
    <row r="114" spans="2:16" x14ac:dyDescent="0.25">
      <c r="B114" s="66"/>
      <c r="D114" s="71"/>
      <c r="E114" s="68"/>
      <c r="F114" s="68"/>
      <c r="G114" s="68"/>
      <c r="H114" s="68"/>
      <c r="I114" s="68"/>
      <c r="J114" s="68"/>
      <c r="K114" s="68"/>
      <c r="L114" s="68"/>
      <c r="M114" s="68"/>
      <c r="N114" s="68"/>
      <c r="O114" s="68"/>
      <c r="P114" s="68"/>
    </row>
    <row r="115" spans="2:16" x14ac:dyDescent="0.25">
      <c r="B115" s="66"/>
      <c r="D115" s="71"/>
      <c r="E115" s="68"/>
      <c r="F115" s="68"/>
      <c r="G115" s="68"/>
      <c r="H115" s="68"/>
      <c r="I115" s="68"/>
      <c r="J115" s="68"/>
      <c r="K115" s="68"/>
      <c r="L115" s="68"/>
      <c r="M115" s="68"/>
      <c r="N115" s="68"/>
      <c r="O115" s="68"/>
      <c r="P115" s="68"/>
    </row>
    <row r="116" spans="2:16" x14ac:dyDescent="0.25">
      <c r="B116" s="66"/>
      <c r="D116" s="71"/>
      <c r="E116" s="68"/>
      <c r="F116" s="68"/>
      <c r="G116" s="68"/>
      <c r="H116" s="68"/>
      <c r="I116" s="68"/>
      <c r="J116" s="68"/>
      <c r="K116" s="68"/>
      <c r="L116" s="68"/>
      <c r="M116" s="68"/>
      <c r="N116" s="68"/>
      <c r="O116" s="68"/>
      <c r="P116" s="68"/>
    </row>
    <row r="117" spans="2:16" x14ac:dyDescent="0.25">
      <c r="B117" s="66"/>
      <c r="D117" s="71"/>
      <c r="E117" s="68"/>
      <c r="F117" s="68"/>
      <c r="G117" s="68"/>
      <c r="H117" s="68"/>
      <c r="I117" s="68"/>
      <c r="J117" s="68"/>
      <c r="K117" s="68"/>
      <c r="L117" s="68"/>
      <c r="M117" s="68"/>
      <c r="N117" s="68"/>
      <c r="O117" s="68"/>
      <c r="P117" s="68"/>
    </row>
    <row r="118" spans="2:16" x14ac:dyDescent="0.25">
      <c r="B118" s="66"/>
      <c r="D118" s="71"/>
      <c r="E118" s="68"/>
      <c r="F118" s="68"/>
      <c r="G118" s="68"/>
      <c r="H118" s="68"/>
      <c r="I118" s="68"/>
      <c r="J118" s="68"/>
      <c r="K118" s="68"/>
      <c r="L118" s="68"/>
      <c r="M118" s="68"/>
      <c r="N118" s="68"/>
      <c r="O118" s="68"/>
      <c r="P118" s="68"/>
    </row>
    <row r="119" spans="2:16" x14ac:dyDescent="0.25">
      <c r="B119" s="66"/>
      <c r="D119" s="71"/>
      <c r="E119" s="68"/>
      <c r="F119" s="68"/>
      <c r="G119" s="68"/>
      <c r="H119" s="68"/>
      <c r="I119" s="68"/>
      <c r="J119" s="68"/>
      <c r="K119" s="68"/>
      <c r="L119" s="68"/>
      <c r="M119" s="68"/>
      <c r="N119" s="68"/>
      <c r="O119" s="68"/>
      <c r="P119" s="68"/>
    </row>
    <row r="120" spans="2:16" x14ac:dyDescent="0.25">
      <c r="B120" s="66"/>
      <c r="D120" s="71"/>
      <c r="E120" s="68"/>
      <c r="F120" s="68"/>
      <c r="G120" s="68"/>
      <c r="H120" s="68"/>
      <c r="I120" s="68"/>
      <c r="J120" s="68"/>
      <c r="K120" s="68"/>
      <c r="L120" s="68"/>
      <c r="M120" s="68"/>
      <c r="N120" s="68"/>
      <c r="O120" s="68"/>
      <c r="P120" s="68"/>
    </row>
    <row r="121" spans="2:16" x14ac:dyDescent="0.25">
      <c r="B121" s="66"/>
      <c r="D121" s="71"/>
      <c r="E121" s="68"/>
      <c r="F121" s="68"/>
      <c r="G121" s="68"/>
      <c r="H121" s="68"/>
      <c r="I121" s="68"/>
      <c r="J121" s="68"/>
      <c r="K121" s="68"/>
      <c r="L121" s="68"/>
      <c r="M121" s="68"/>
      <c r="N121" s="68"/>
      <c r="O121" s="68"/>
      <c r="P121" s="68"/>
    </row>
    <row r="122" spans="2:16" x14ac:dyDescent="0.25">
      <c r="B122" s="66"/>
      <c r="D122" s="71"/>
      <c r="E122" s="68"/>
      <c r="F122" s="68"/>
      <c r="G122" s="68"/>
      <c r="H122" s="68"/>
      <c r="I122" s="68"/>
      <c r="J122" s="68"/>
      <c r="K122" s="68"/>
      <c r="L122" s="68"/>
      <c r="M122" s="68"/>
      <c r="N122" s="68"/>
      <c r="O122" s="68"/>
      <c r="P122" s="68"/>
    </row>
    <row r="123" spans="2:16" x14ac:dyDescent="0.25">
      <c r="B123" s="66"/>
      <c r="D123" s="71"/>
      <c r="E123" s="68"/>
      <c r="F123" s="68"/>
      <c r="G123" s="68"/>
      <c r="H123" s="68"/>
      <c r="I123" s="68"/>
      <c r="J123" s="68"/>
      <c r="K123" s="68"/>
      <c r="L123" s="68"/>
      <c r="M123" s="68"/>
      <c r="N123" s="68"/>
      <c r="O123" s="68"/>
      <c r="P123" s="68"/>
    </row>
    <row r="124" spans="2:16" x14ac:dyDescent="0.25">
      <c r="B124" s="66"/>
      <c r="D124" s="71"/>
      <c r="E124" s="68"/>
      <c r="F124" s="68"/>
      <c r="G124" s="68"/>
      <c r="H124" s="68"/>
      <c r="I124" s="68"/>
      <c r="J124" s="68"/>
      <c r="K124" s="68"/>
      <c r="L124" s="68"/>
      <c r="M124" s="68"/>
      <c r="N124" s="68"/>
      <c r="O124" s="68"/>
      <c r="P124" s="68"/>
    </row>
    <row r="125" spans="2:16" x14ac:dyDescent="0.25">
      <c r="B125" s="66"/>
      <c r="D125" s="71"/>
      <c r="E125" s="68"/>
      <c r="F125" s="68"/>
      <c r="G125" s="68"/>
      <c r="H125" s="68"/>
      <c r="I125" s="68"/>
      <c r="J125" s="68"/>
      <c r="K125" s="68"/>
      <c r="L125" s="68"/>
      <c r="M125" s="68"/>
      <c r="N125" s="68"/>
      <c r="O125" s="68"/>
      <c r="P125" s="68"/>
    </row>
    <row r="126" spans="2:16" x14ac:dyDescent="0.25">
      <c r="B126" s="66"/>
      <c r="D126" s="71"/>
      <c r="E126" s="68"/>
      <c r="F126" s="68"/>
      <c r="G126" s="68"/>
      <c r="H126" s="68"/>
      <c r="I126" s="68"/>
      <c r="J126" s="68"/>
      <c r="K126" s="68"/>
      <c r="L126" s="68"/>
      <c r="M126" s="68"/>
      <c r="N126" s="68"/>
      <c r="O126" s="68"/>
      <c r="P126" s="68"/>
    </row>
    <row r="127" spans="2:16" x14ac:dyDescent="0.25">
      <c r="B127" s="66"/>
      <c r="D127" s="71"/>
      <c r="E127" s="68"/>
      <c r="F127" s="68"/>
      <c r="G127" s="68"/>
      <c r="H127" s="68"/>
      <c r="I127" s="68"/>
      <c r="J127" s="68"/>
      <c r="K127" s="68"/>
      <c r="L127" s="68"/>
      <c r="M127" s="68"/>
      <c r="N127" s="68"/>
      <c r="O127" s="68"/>
      <c r="P127" s="68"/>
    </row>
    <row r="128" spans="2:16" x14ac:dyDescent="0.25">
      <c r="B128" s="66"/>
      <c r="D128" s="71"/>
      <c r="E128" s="68"/>
      <c r="F128" s="68"/>
      <c r="G128" s="68"/>
      <c r="H128" s="68"/>
      <c r="I128" s="68"/>
      <c r="J128" s="68"/>
      <c r="K128" s="68"/>
      <c r="L128" s="68"/>
      <c r="M128" s="68"/>
      <c r="N128" s="68"/>
      <c r="O128" s="68"/>
      <c r="P128" s="68"/>
    </row>
    <row r="129" spans="2:16" x14ac:dyDescent="0.25">
      <c r="B129" s="66"/>
      <c r="D129" s="71"/>
      <c r="E129" s="68"/>
      <c r="F129" s="68"/>
      <c r="G129" s="68"/>
      <c r="H129" s="68"/>
      <c r="I129" s="68"/>
      <c r="J129" s="68"/>
      <c r="K129" s="68"/>
      <c r="L129" s="68"/>
      <c r="M129" s="68"/>
      <c r="N129" s="68"/>
      <c r="O129" s="68"/>
      <c r="P129" s="68"/>
    </row>
    <row r="130" spans="2:16" x14ac:dyDescent="0.25">
      <c r="B130" s="66"/>
      <c r="D130" s="71"/>
      <c r="E130" s="68"/>
      <c r="F130" s="68"/>
      <c r="G130" s="68"/>
      <c r="H130" s="68"/>
      <c r="I130" s="68"/>
      <c r="J130" s="68"/>
      <c r="K130" s="68"/>
      <c r="L130" s="68"/>
      <c r="M130" s="68"/>
      <c r="N130" s="68"/>
      <c r="O130" s="68"/>
      <c r="P130" s="68"/>
    </row>
    <row r="131" spans="2:16" x14ac:dyDescent="0.25">
      <c r="B131" s="66"/>
      <c r="D131" s="71"/>
      <c r="E131" s="68"/>
      <c r="F131" s="68"/>
      <c r="G131" s="68"/>
      <c r="H131" s="68"/>
      <c r="I131" s="68"/>
      <c r="J131" s="68"/>
      <c r="K131" s="68"/>
      <c r="L131" s="68"/>
      <c r="M131" s="68"/>
      <c r="N131" s="68"/>
      <c r="O131" s="68"/>
      <c r="P131" s="68"/>
    </row>
    <row r="132" spans="2:16" x14ac:dyDescent="0.25">
      <c r="B132" s="66"/>
      <c r="D132" s="71"/>
      <c r="E132" s="68"/>
      <c r="F132" s="68"/>
      <c r="G132" s="68"/>
      <c r="H132" s="68"/>
      <c r="I132" s="68"/>
      <c r="J132" s="68"/>
      <c r="K132" s="68"/>
      <c r="L132" s="68"/>
      <c r="M132" s="68"/>
      <c r="N132" s="68"/>
      <c r="O132" s="68"/>
      <c r="P132" s="68"/>
    </row>
    <row r="133" spans="2:16" x14ac:dyDescent="0.25">
      <c r="B133" s="66"/>
      <c r="D133" s="71"/>
      <c r="E133" s="68"/>
      <c r="F133" s="68"/>
      <c r="G133" s="68"/>
      <c r="H133" s="68"/>
      <c r="I133" s="68"/>
      <c r="J133" s="68"/>
      <c r="K133" s="68"/>
      <c r="L133" s="68"/>
      <c r="M133" s="68"/>
      <c r="N133" s="68"/>
      <c r="O133" s="68"/>
      <c r="P133" s="68"/>
    </row>
    <row r="134" spans="2:16" x14ac:dyDescent="0.25">
      <c r="B134" s="66"/>
      <c r="D134" s="71"/>
      <c r="E134" s="68"/>
      <c r="F134" s="68"/>
      <c r="G134" s="68"/>
      <c r="H134" s="68"/>
      <c r="I134" s="68"/>
      <c r="J134" s="68"/>
      <c r="K134" s="68"/>
      <c r="L134" s="68"/>
      <c r="M134" s="68"/>
      <c r="N134" s="68"/>
      <c r="O134" s="68"/>
      <c r="P134" s="68"/>
    </row>
    <row r="135" spans="2:16" x14ac:dyDescent="0.25">
      <c r="B135" s="66"/>
      <c r="D135" s="71"/>
      <c r="E135" s="68"/>
      <c r="F135" s="68"/>
      <c r="G135" s="68"/>
      <c r="H135" s="68"/>
      <c r="I135" s="68"/>
      <c r="J135" s="68"/>
      <c r="K135" s="68"/>
      <c r="L135" s="68"/>
      <c r="M135" s="68"/>
      <c r="N135" s="68"/>
      <c r="O135" s="68"/>
      <c r="P135" s="68"/>
    </row>
    <row r="136" spans="2:16" x14ac:dyDescent="0.25">
      <c r="B136" s="66"/>
      <c r="D136" s="71"/>
      <c r="E136" s="68"/>
      <c r="F136" s="68"/>
      <c r="G136" s="68"/>
      <c r="H136" s="68"/>
      <c r="I136" s="68"/>
      <c r="J136" s="68"/>
      <c r="K136" s="68"/>
      <c r="L136" s="68"/>
      <c r="M136" s="68"/>
      <c r="N136" s="68"/>
      <c r="O136" s="68"/>
      <c r="P136" s="68"/>
    </row>
    <row r="137" spans="2:16" x14ac:dyDescent="0.25">
      <c r="B137" s="66"/>
      <c r="D137" s="71"/>
      <c r="E137" s="68"/>
      <c r="F137" s="68"/>
      <c r="G137" s="68"/>
      <c r="H137" s="68"/>
      <c r="I137" s="68"/>
      <c r="J137" s="68"/>
      <c r="K137" s="68"/>
      <c r="L137" s="68"/>
      <c r="M137" s="68"/>
      <c r="N137" s="68"/>
      <c r="O137" s="68"/>
      <c r="P137" s="68"/>
    </row>
    <row r="138" spans="2:16" x14ac:dyDescent="0.25">
      <c r="B138" s="66"/>
      <c r="D138" s="71"/>
      <c r="E138" s="68"/>
      <c r="F138" s="68"/>
      <c r="G138" s="68"/>
      <c r="H138" s="68"/>
      <c r="I138" s="68"/>
      <c r="J138" s="68"/>
      <c r="K138" s="68"/>
      <c r="L138" s="68"/>
      <c r="M138" s="68"/>
      <c r="N138" s="68"/>
      <c r="O138" s="68"/>
      <c r="P138" s="68"/>
    </row>
    <row r="139" spans="2:16" x14ac:dyDescent="0.25">
      <c r="B139" s="66"/>
      <c r="D139" s="71"/>
      <c r="E139" s="68"/>
      <c r="F139" s="68"/>
      <c r="G139" s="68"/>
      <c r="H139" s="68"/>
      <c r="I139" s="68"/>
      <c r="J139" s="68"/>
      <c r="K139" s="68"/>
      <c r="L139" s="68"/>
      <c r="M139" s="68"/>
      <c r="N139" s="68"/>
      <c r="O139" s="68"/>
      <c r="P139" s="68"/>
    </row>
    <row r="140" spans="2:16" x14ac:dyDescent="0.25">
      <c r="B140" s="66"/>
      <c r="D140" s="71"/>
      <c r="E140" s="68"/>
      <c r="F140" s="68"/>
      <c r="G140" s="68"/>
      <c r="H140" s="68"/>
      <c r="I140" s="68"/>
      <c r="J140" s="68"/>
      <c r="K140" s="68"/>
      <c r="L140" s="68"/>
      <c r="M140" s="68"/>
      <c r="N140" s="68"/>
      <c r="O140" s="68"/>
      <c r="P140" s="68"/>
    </row>
    <row r="141" spans="2:16" x14ac:dyDescent="0.25">
      <c r="B141" s="66"/>
      <c r="D141" s="71"/>
      <c r="E141" s="68"/>
      <c r="F141" s="68"/>
      <c r="G141" s="68"/>
      <c r="H141" s="68"/>
      <c r="I141" s="68"/>
      <c r="J141" s="68"/>
      <c r="K141" s="68"/>
      <c r="L141" s="68"/>
      <c r="M141" s="68"/>
      <c r="N141" s="68"/>
      <c r="O141" s="68"/>
      <c r="P141" s="68"/>
    </row>
    <row r="142" spans="2:16" x14ac:dyDescent="0.25">
      <c r="B142" s="66"/>
      <c r="D142" s="71"/>
      <c r="E142" s="68"/>
      <c r="F142" s="68"/>
      <c r="G142" s="68"/>
      <c r="H142" s="68"/>
      <c r="I142" s="68"/>
      <c r="J142" s="68"/>
      <c r="K142" s="68"/>
      <c r="L142" s="68"/>
      <c r="M142" s="68"/>
      <c r="N142" s="68"/>
      <c r="O142" s="68"/>
      <c r="P142" s="68"/>
    </row>
    <row r="143" spans="2:16" x14ac:dyDescent="0.25">
      <c r="B143" s="66"/>
      <c r="D143" s="71"/>
      <c r="E143" s="68"/>
      <c r="F143" s="68"/>
      <c r="G143" s="68"/>
      <c r="H143" s="68"/>
      <c r="I143" s="68"/>
      <c r="J143" s="68"/>
      <c r="K143" s="68"/>
      <c r="L143" s="68"/>
      <c r="M143" s="68"/>
      <c r="N143" s="68"/>
      <c r="O143" s="68"/>
      <c r="P143" s="68"/>
    </row>
    <row r="144" spans="2:16" x14ac:dyDescent="0.25">
      <c r="B144" s="66"/>
      <c r="D144" s="71"/>
      <c r="E144" s="68"/>
      <c r="F144" s="68"/>
      <c r="G144" s="68"/>
      <c r="H144" s="68"/>
      <c r="I144" s="68"/>
      <c r="J144" s="68"/>
      <c r="K144" s="68"/>
      <c r="L144" s="68"/>
      <c r="M144" s="68"/>
      <c r="N144" s="68"/>
      <c r="O144" s="68"/>
      <c r="P144" s="68"/>
    </row>
    <row r="145" spans="2:16" x14ac:dyDescent="0.25">
      <c r="B145" s="66"/>
      <c r="D145" s="71"/>
      <c r="E145" s="68"/>
      <c r="F145" s="68"/>
      <c r="G145" s="68"/>
      <c r="H145" s="68"/>
      <c r="I145" s="68"/>
      <c r="J145" s="68"/>
      <c r="K145" s="68"/>
      <c r="L145" s="68"/>
      <c r="M145" s="68"/>
      <c r="N145" s="68"/>
      <c r="O145" s="68"/>
      <c r="P145" s="68"/>
    </row>
    <row r="146" spans="2:16" x14ac:dyDescent="0.25">
      <c r="B146" s="66"/>
      <c r="D146" s="71"/>
      <c r="E146" s="68"/>
      <c r="F146" s="68"/>
      <c r="G146" s="68"/>
      <c r="H146" s="68"/>
      <c r="I146" s="68"/>
      <c r="J146" s="68"/>
      <c r="K146" s="68"/>
      <c r="L146" s="68"/>
      <c r="M146" s="68"/>
      <c r="N146" s="68"/>
      <c r="O146" s="68"/>
      <c r="P146" s="68"/>
    </row>
    <row r="147" spans="2:16" x14ac:dyDescent="0.25">
      <c r="B147" s="66"/>
      <c r="D147" s="71"/>
      <c r="E147" s="68"/>
      <c r="F147" s="68"/>
      <c r="G147" s="68"/>
      <c r="H147" s="68"/>
      <c r="I147" s="68"/>
      <c r="J147" s="68"/>
      <c r="K147" s="68"/>
      <c r="L147" s="68"/>
      <c r="M147" s="68"/>
      <c r="N147" s="68"/>
      <c r="O147" s="68"/>
      <c r="P147" s="68"/>
    </row>
    <row r="148" spans="2:16" x14ac:dyDescent="0.25">
      <c r="B148" s="66"/>
      <c r="D148" s="71"/>
      <c r="E148" s="68"/>
      <c r="F148" s="68"/>
      <c r="G148" s="68"/>
      <c r="H148" s="68"/>
      <c r="I148" s="68"/>
      <c r="J148" s="68"/>
      <c r="K148" s="68"/>
      <c r="L148" s="68"/>
      <c r="M148" s="68"/>
      <c r="N148" s="68"/>
      <c r="O148" s="68"/>
      <c r="P148" s="68"/>
    </row>
    <row r="149" spans="2:16" x14ac:dyDescent="0.25">
      <c r="B149" s="66"/>
      <c r="D149" s="71"/>
      <c r="E149" s="68"/>
      <c r="F149" s="68"/>
      <c r="G149" s="68"/>
      <c r="H149" s="68"/>
      <c r="I149" s="68"/>
      <c r="J149" s="68"/>
      <c r="K149" s="68"/>
      <c r="L149" s="68"/>
      <c r="M149" s="68"/>
      <c r="N149" s="68"/>
      <c r="O149" s="68"/>
      <c r="P149" s="68"/>
    </row>
    <row r="150" spans="2:16" x14ac:dyDescent="0.25">
      <c r="B150" s="66"/>
      <c r="D150" s="71"/>
      <c r="E150" s="68"/>
      <c r="F150" s="68"/>
      <c r="G150" s="68"/>
      <c r="H150" s="68"/>
      <c r="I150" s="68"/>
      <c r="J150" s="68"/>
      <c r="K150" s="68"/>
      <c r="L150" s="68"/>
      <c r="M150" s="68"/>
      <c r="N150" s="68"/>
      <c r="O150" s="68"/>
      <c r="P150" s="68"/>
    </row>
    <row r="151" spans="2:16" x14ac:dyDescent="0.25">
      <c r="B151" s="66"/>
      <c r="D151" s="71"/>
      <c r="E151" s="68"/>
      <c r="F151" s="68"/>
      <c r="G151" s="68"/>
      <c r="H151" s="68"/>
      <c r="I151" s="68"/>
      <c r="J151" s="68"/>
      <c r="K151" s="68"/>
      <c r="L151" s="68"/>
      <c r="M151" s="68"/>
      <c r="N151" s="68"/>
      <c r="O151" s="68"/>
      <c r="P151" s="68"/>
    </row>
    <row r="152" spans="2:16" x14ac:dyDescent="0.25">
      <c r="B152" s="66"/>
      <c r="D152" s="71"/>
      <c r="E152" s="68"/>
      <c r="F152" s="68"/>
      <c r="G152" s="68"/>
      <c r="H152" s="68"/>
      <c r="I152" s="68"/>
      <c r="J152" s="68"/>
      <c r="K152" s="68"/>
      <c r="L152" s="68"/>
      <c r="M152" s="68"/>
      <c r="N152" s="68"/>
      <c r="O152" s="68"/>
      <c r="P152" s="68"/>
    </row>
    <row r="153" spans="2:16" x14ac:dyDescent="0.25">
      <c r="B153" s="66"/>
      <c r="D153" s="71"/>
      <c r="E153" s="68"/>
      <c r="F153" s="68"/>
      <c r="G153" s="68"/>
      <c r="H153" s="68"/>
      <c r="I153" s="68"/>
      <c r="J153" s="68"/>
      <c r="K153" s="68"/>
      <c r="L153" s="68"/>
      <c r="M153" s="68"/>
      <c r="N153" s="68"/>
      <c r="O153" s="68"/>
      <c r="P153" s="68"/>
    </row>
    <row r="154" spans="2:16" x14ac:dyDescent="0.25">
      <c r="B154" s="66"/>
      <c r="D154" s="71"/>
      <c r="E154" s="68"/>
      <c r="F154" s="68"/>
      <c r="G154" s="68"/>
      <c r="H154" s="68"/>
      <c r="I154" s="68"/>
      <c r="J154" s="68"/>
      <c r="K154" s="68"/>
      <c r="L154" s="68"/>
      <c r="M154" s="68"/>
      <c r="N154" s="68"/>
      <c r="O154" s="68"/>
      <c r="P154" s="68"/>
    </row>
    <row r="155" spans="2:16" x14ac:dyDescent="0.25">
      <c r="B155" s="66"/>
      <c r="D155" s="71"/>
      <c r="E155" s="68"/>
      <c r="F155" s="68"/>
      <c r="G155" s="68"/>
      <c r="H155" s="68"/>
      <c r="I155" s="68"/>
      <c r="J155" s="68"/>
      <c r="K155" s="68"/>
      <c r="L155" s="68"/>
      <c r="M155" s="68"/>
      <c r="N155" s="68"/>
      <c r="O155" s="68"/>
      <c r="P155" s="68"/>
    </row>
    <row r="156" spans="2:16" x14ac:dyDescent="0.25">
      <c r="B156" s="66"/>
      <c r="D156" s="71"/>
      <c r="E156" s="68"/>
      <c r="F156" s="68"/>
      <c r="G156" s="68"/>
      <c r="H156" s="68"/>
      <c r="I156" s="68"/>
      <c r="J156" s="68"/>
      <c r="K156" s="68"/>
      <c r="L156" s="68"/>
      <c r="M156" s="68"/>
      <c r="N156" s="68"/>
      <c r="O156" s="68"/>
      <c r="P156" s="68"/>
    </row>
    <row r="157" spans="2:16" x14ac:dyDescent="0.25">
      <c r="B157" s="66"/>
      <c r="D157" s="71"/>
      <c r="E157" s="68"/>
      <c r="F157" s="68"/>
      <c r="G157" s="68"/>
      <c r="H157" s="68"/>
      <c r="I157" s="68"/>
      <c r="J157" s="68"/>
      <c r="K157" s="68"/>
      <c r="L157" s="68"/>
      <c r="M157" s="68"/>
      <c r="N157" s="68"/>
      <c r="O157" s="68"/>
      <c r="P157" s="68"/>
    </row>
    <row r="158" spans="2:16" x14ac:dyDescent="0.25">
      <c r="B158" s="66"/>
      <c r="D158" s="71"/>
      <c r="E158" s="68"/>
      <c r="F158" s="68"/>
      <c r="G158" s="68"/>
      <c r="H158" s="68"/>
      <c r="I158" s="68"/>
      <c r="J158" s="68"/>
      <c r="K158" s="68"/>
      <c r="L158" s="68"/>
      <c r="M158" s="68"/>
      <c r="N158" s="68"/>
      <c r="O158" s="68"/>
      <c r="P158" s="68"/>
    </row>
    <row r="159" spans="2:16" x14ac:dyDescent="0.25">
      <c r="B159" s="66"/>
      <c r="D159" s="71"/>
      <c r="E159" s="68"/>
      <c r="F159" s="68"/>
      <c r="G159" s="68"/>
      <c r="H159" s="68"/>
      <c r="I159" s="68"/>
      <c r="J159" s="68"/>
      <c r="K159" s="68"/>
      <c r="L159" s="68"/>
      <c r="M159" s="68"/>
      <c r="N159" s="68"/>
      <c r="O159" s="68"/>
      <c r="P159" s="68"/>
    </row>
    <row r="160" spans="2:16" x14ac:dyDescent="0.25">
      <c r="B160" s="66"/>
      <c r="D160" s="71"/>
      <c r="E160" s="68"/>
      <c r="F160" s="68"/>
      <c r="G160" s="68"/>
      <c r="H160" s="68"/>
      <c r="I160" s="68"/>
      <c r="J160" s="68"/>
      <c r="K160" s="68"/>
      <c r="L160" s="68"/>
      <c r="M160" s="68"/>
      <c r="N160" s="68"/>
      <c r="O160" s="68"/>
      <c r="P160" s="68"/>
    </row>
    <row r="161" spans="2:16" x14ac:dyDescent="0.25">
      <c r="B161" s="66"/>
      <c r="D161" s="71"/>
      <c r="E161" s="68"/>
      <c r="F161" s="68"/>
      <c r="G161" s="68"/>
      <c r="H161" s="68"/>
      <c r="I161" s="68"/>
      <c r="J161" s="68"/>
      <c r="K161" s="68"/>
      <c r="L161" s="68"/>
      <c r="M161" s="68"/>
      <c r="N161" s="68"/>
      <c r="O161" s="68"/>
      <c r="P161" s="68"/>
    </row>
    <row r="162" spans="2:16" x14ac:dyDescent="0.25">
      <c r="B162" s="66"/>
      <c r="D162" s="71"/>
      <c r="E162" s="68"/>
      <c r="F162" s="68"/>
      <c r="G162" s="68"/>
      <c r="H162" s="68"/>
      <c r="I162" s="68"/>
      <c r="J162" s="68"/>
      <c r="K162" s="68"/>
      <c r="L162" s="68"/>
      <c r="M162" s="68"/>
      <c r="N162" s="68"/>
      <c r="O162" s="68"/>
      <c r="P162" s="68"/>
    </row>
    <row r="163" spans="2:16" x14ac:dyDescent="0.25">
      <c r="B163" s="66"/>
      <c r="D163" s="71"/>
      <c r="E163" s="68"/>
      <c r="F163" s="68"/>
      <c r="G163" s="68"/>
      <c r="H163" s="68"/>
      <c r="I163" s="68"/>
      <c r="J163" s="68"/>
      <c r="K163" s="68"/>
      <c r="L163" s="68"/>
      <c r="M163" s="68"/>
      <c r="N163" s="68"/>
      <c r="O163" s="68"/>
      <c r="P163" s="68"/>
    </row>
    <row r="164" spans="2:16" x14ac:dyDescent="0.25">
      <c r="B164" s="66"/>
      <c r="D164" s="71"/>
      <c r="E164" s="68"/>
      <c r="F164" s="68"/>
      <c r="G164" s="68"/>
      <c r="H164" s="68"/>
      <c r="I164" s="68"/>
      <c r="J164" s="68"/>
      <c r="K164" s="68"/>
      <c r="L164" s="68"/>
      <c r="M164" s="68"/>
      <c r="N164" s="68"/>
      <c r="O164" s="68"/>
      <c r="P164" s="68"/>
    </row>
    <row r="165" spans="2:16" x14ac:dyDescent="0.25">
      <c r="B165" s="66"/>
      <c r="D165" s="71"/>
      <c r="E165" s="68"/>
      <c r="F165" s="68"/>
      <c r="G165" s="68"/>
      <c r="H165" s="68"/>
      <c r="I165" s="68"/>
      <c r="J165" s="68"/>
      <c r="K165" s="68"/>
      <c r="L165" s="68"/>
      <c r="M165" s="68"/>
      <c r="N165" s="68"/>
      <c r="O165" s="68"/>
      <c r="P165" s="68"/>
    </row>
    <row r="166" spans="2:16" x14ac:dyDescent="0.25">
      <c r="B166" s="66"/>
      <c r="D166" s="71"/>
      <c r="E166" s="68"/>
      <c r="F166" s="68"/>
      <c r="G166" s="68"/>
      <c r="H166" s="68"/>
      <c r="I166" s="68"/>
      <c r="J166" s="68"/>
      <c r="K166" s="68"/>
      <c r="L166" s="68"/>
      <c r="M166" s="68"/>
      <c r="N166" s="68"/>
      <c r="O166" s="68"/>
      <c r="P166" s="68"/>
    </row>
    <row r="167" spans="2:16" x14ac:dyDescent="0.25">
      <c r="B167" s="66"/>
      <c r="D167" s="71"/>
      <c r="E167" s="68"/>
      <c r="F167" s="68"/>
      <c r="G167" s="68"/>
      <c r="H167" s="68"/>
      <c r="I167" s="68"/>
      <c r="J167" s="68"/>
      <c r="K167" s="68"/>
      <c r="L167" s="68"/>
      <c r="M167" s="68"/>
      <c r="N167" s="68"/>
      <c r="O167" s="68"/>
      <c r="P167" s="68"/>
    </row>
    <row r="168" spans="2:16" x14ac:dyDescent="0.25">
      <c r="B168" s="66"/>
      <c r="D168" s="71"/>
      <c r="E168" s="68"/>
      <c r="F168" s="68"/>
      <c r="G168" s="68"/>
      <c r="H168" s="68"/>
      <c r="I168" s="68"/>
      <c r="J168" s="68"/>
      <c r="K168" s="68"/>
      <c r="L168" s="68"/>
      <c r="M168" s="68"/>
      <c r="N168" s="68"/>
      <c r="O168" s="68"/>
      <c r="P168" s="68"/>
    </row>
    <row r="169" spans="2:16" x14ac:dyDescent="0.25">
      <c r="B169" s="66"/>
      <c r="D169" s="71"/>
      <c r="E169" s="68"/>
      <c r="F169" s="68"/>
      <c r="G169" s="68"/>
      <c r="H169" s="68"/>
      <c r="I169" s="68"/>
      <c r="J169" s="68"/>
      <c r="K169" s="68"/>
      <c r="L169" s="68"/>
      <c r="M169" s="68"/>
      <c r="N169" s="68"/>
      <c r="O169" s="68"/>
      <c r="P169" s="68"/>
    </row>
    <row r="170" spans="2:16" x14ac:dyDescent="0.25">
      <c r="B170" s="66"/>
      <c r="D170" s="71"/>
      <c r="E170" s="68"/>
      <c r="F170" s="68"/>
      <c r="G170" s="68"/>
      <c r="H170" s="68"/>
      <c r="I170" s="68"/>
      <c r="J170" s="68"/>
      <c r="K170" s="68"/>
      <c r="L170" s="68"/>
      <c r="M170" s="68"/>
      <c r="N170" s="68"/>
      <c r="O170" s="68"/>
      <c r="P170" s="68"/>
    </row>
    <row r="171" spans="2:16" x14ac:dyDescent="0.25">
      <c r="B171" s="66"/>
      <c r="D171" s="71"/>
      <c r="E171" s="68"/>
      <c r="F171" s="68"/>
      <c r="G171" s="68"/>
      <c r="H171" s="68"/>
      <c r="I171" s="68"/>
      <c r="J171" s="68"/>
      <c r="K171" s="68"/>
      <c r="L171" s="68"/>
      <c r="M171" s="68"/>
      <c r="N171" s="68"/>
      <c r="O171" s="68"/>
      <c r="P171" s="68"/>
    </row>
    <row r="172" spans="2:16" x14ac:dyDescent="0.25">
      <c r="B172" s="66"/>
      <c r="D172" s="71"/>
      <c r="E172" s="68"/>
      <c r="F172" s="68"/>
      <c r="G172" s="68"/>
      <c r="H172" s="68"/>
      <c r="I172" s="68"/>
      <c r="J172" s="68"/>
      <c r="K172" s="68"/>
      <c r="L172" s="68"/>
      <c r="M172" s="68"/>
      <c r="N172" s="68"/>
      <c r="O172" s="68"/>
      <c r="P172" s="68"/>
    </row>
    <row r="173" spans="2:16" x14ac:dyDescent="0.25">
      <c r="B173" s="66"/>
      <c r="D173" s="71"/>
      <c r="E173" s="68"/>
      <c r="F173" s="68"/>
      <c r="G173" s="68"/>
      <c r="H173" s="68"/>
      <c r="I173" s="68"/>
      <c r="J173" s="68"/>
      <c r="K173" s="68"/>
      <c r="L173" s="68"/>
      <c r="M173" s="68"/>
      <c r="N173" s="68"/>
      <c r="O173" s="68"/>
      <c r="P173" s="68"/>
    </row>
    <row r="174" spans="2:16" x14ac:dyDescent="0.25">
      <c r="B174" s="66"/>
      <c r="D174" s="71"/>
      <c r="E174" s="68"/>
      <c r="F174" s="68"/>
      <c r="G174" s="68"/>
      <c r="H174" s="68"/>
      <c r="I174" s="68"/>
      <c r="J174" s="68"/>
      <c r="K174" s="68"/>
      <c r="L174" s="68"/>
      <c r="M174" s="68"/>
      <c r="N174" s="68"/>
      <c r="O174" s="68"/>
      <c r="P174" s="68"/>
    </row>
    <row r="175" spans="2:16" x14ac:dyDescent="0.25">
      <c r="B175" s="66"/>
      <c r="D175" s="71"/>
      <c r="E175" s="68"/>
      <c r="F175" s="68"/>
      <c r="G175" s="68"/>
      <c r="H175" s="68"/>
      <c r="I175" s="68"/>
      <c r="J175" s="68"/>
      <c r="K175" s="68"/>
      <c r="L175" s="68"/>
      <c r="M175" s="68"/>
      <c r="N175" s="68"/>
      <c r="O175" s="68"/>
      <c r="P175" s="68"/>
    </row>
    <row r="176" spans="2:16" x14ac:dyDescent="0.25">
      <c r="B176" s="66"/>
      <c r="D176" s="71"/>
      <c r="E176" s="68"/>
      <c r="F176" s="68"/>
      <c r="G176" s="68"/>
      <c r="H176" s="68"/>
      <c r="I176" s="68"/>
      <c r="J176" s="68"/>
      <c r="K176" s="68"/>
      <c r="L176" s="68"/>
      <c r="M176" s="68"/>
      <c r="N176" s="68"/>
      <c r="O176" s="68"/>
      <c r="P176" s="68"/>
    </row>
    <row r="177" spans="2:16" x14ac:dyDescent="0.25">
      <c r="B177" s="66"/>
      <c r="D177" s="71"/>
      <c r="E177" s="68"/>
      <c r="F177" s="68"/>
      <c r="G177" s="68"/>
      <c r="H177" s="68"/>
      <c r="I177" s="68"/>
      <c r="J177" s="68"/>
      <c r="K177" s="68"/>
      <c r="L177" s="68"/>
      <c r="M177" s="68"/>
      <c r="N177" s="68"/>
      <c r="O177" s="68"/>
      <c r="P177" s="68"/>
    </row>
    <row r="178" spans="2:16" x14ac:dyDescent="0.25">
      <c r="B178" s="66"/>
      <c r="D178" s="71"/>
      <c r="E178" s="68"/>
      <c r="F178" s="68"/>
      <c r="G178" s="68"/>
      <c r="H178" s="68"/>
      <c r="I178" s="68"/>
      <c r="J178" s="68"/>
      <c r="K178" s="68"/>
      <c r="L178" s="68"/>
      <c r="M178" s="68"/>
      <c r="N178" s="68"/>
      <c r="O178" s="68"/>
      <c r="P178" s="68"/>
    </row>
    <row r="179" spans="2:16" x14ac:dyDescent="0.25">
      <c r="B179" s="66"/>
      <c r="D179" s="71"/>
      <c r="E179" s="68"/>
      <c r="F179" s="68"/>
      <c r="G179" s="68"/>
      <c r="H179" s="68"/>
      <c r="I179" s="68"/>
      <c r="J179" s="68"/>
      <c r="K179" s="68"/>
      <c r="L179" s="68"/>
      <c r="M179" s="68"/>
      <c r="N179" s="68"/>
      <c r="O179" s="68"/>
      <c r="P179" s="68"/>
    </row>
    <row r="180" spans="2:16" x14ac:dyDescent="0.25">
      <c r="B180" s="66"/>
      <c r="D180" s="71"/>
      <c r="E180" s="68"/>
      <c r="F180" s="68"/>
      <c r="G180" s="68"/>
      <c r="H180" s="68"/>
      <c r="I180" s="68"/>
      <c r="J180" s="68"/>
      <c r="K180" s="68"/>
      <c r="L180" s="68"/>
      <c r="M180" s="68"/>
      <c r="N180" s="68"/>
      <c r="O180" s="68"/>
      <c r="P180" s="68"/>
    </row>
    <row r="181" spans="2:16" x14ac:dyDescent="0.25">
      <c r="B181" s="66"/>
      <c r="D181" s="71"/>
      <c r="E181" s="68"/>
      <c r="F181" s="68"/>
      <c r="G181" s="68"/>
      <c r="H181" s="68"/>
      <c r="I181" s="68"/>
      <c r="J181" s="68"/>
      <c r="K181" s="68"/>
      <c r="L181" s="68"/>
      <c r="M181" s="68"/>
      <c r="N181" s="68"/>
      <c r="O181" s="68"/>
      <c r="P181" s="68"/>
    </row>
    <row r="182" spans="2:16" x14ac:dyDescent="0.25">
      <c r="B182" s="66"/>
      <c r="D182" s="71"/>
      <c r="E182" s="68"/>
      <c r="F182" s="68"/>
      <c r="G182" s="68"/>
      <c r="H182" s="68"/>
      <c r="I182" s="68"/>
      <c r="J182" s="68"/>
      <c r="K182" s="68"/>
      <c r="L182" s="68"/>
      <c r="M182" s="68"/>
      <c r="N182" s="68"/>
      <c r="O182" s="68"/>
      <c r="P182" s="68"/>
    </row>
    <row r="183" spans="2:16" x14ac:dyDescent="0.25">
      <c r="B183" s="66"/>
      <c r="D183" s="71"/>
      <c r="E183" s="68"/>
      <c r="F183" s="68"/>
      <c r="G183" s="68"/>
      <c r="H183" s="68"/>
      <c r="I183" s="68"/>
      <c r="J183" s="68"/>
      <c r="K183" s="68"/>
      <c r="L183" s="68"/>
      <c r="M183" s="68"/>
      <c r="N183" s="68"/>
      <c r="O183" s="68"/>
      <c r="P183" s="68"/>
    </row>
    <row r="184" spans="2:16" x14ac:dyDescent="0.25">
      <c r="B184" s="66"/>
      <c r="D184" s="71"/>
      <c r="E184" s="68"/>
      <c r="F184" s="68"/>
      <c r="G184" s="68"/>
      <c r="H184" s="68"/>
      <c r="I184" s="68"/>
      <c r="J184" s="68"/>
      <c r="K184" s="68"/>
      <c r="L184" s="68"/>
      <c r="M184" s="68"/>
      <c r="N184" s="68"/>
      <c r="O184" s="68"/>
      <c r="P184" s="68"/>
    </row>
    <row r="185" spans="2:16" x14ac:dyDescent="0.25">
      <c r="B185" s="66"/>
      <c r="D185" s="71"/>
      <c r="E185" s="68"/>
      <c r="F185" s="68"/>
      <c r="G185" s="68"/>
      <c r="H185" s="68"/>
      <c r="I185" s="68"/>
      <c r="J185" s="68"/>
      <c r="K185" s="68"/>
      <c r="L185" s="68"/>
      <c r="M185" s="68"/>
      <c r="N185" s="68"/>
      <c r="O185" s="68"/>
      <c r="P185" s="68"/>
    </row>
    <row r="186" spans="2:16" x14ac:dyDescent="0.25">
      <c r="B186" s="66"/>
      <c r="D186" s="71"/>
      <c r="E186" s="68"/>
      <c r="F186" s="68"/>
      <c r="G186" s="68"/>
      <c r="H186" s="68"/>
      <c r="I186" s="68"/>
      <c r="J186" s="68"/>
      <c r="K186" s="68"/>
      <c r="L186" s="68"/>
      <c r="M186" s="68"/>
      <c r="N186" s="68"/>
      <c r="O186" s="68"/>
      <c r="P186" s="68"/>
    </row>
    <row r="187" spans="2:16" x14ac:dyDescent="0.25">
      <c r="B187" s="66"/>
      <c r="D187" s="71"/>
      <c r="E187" s="68"/>
      <c r="F187" s="68"/>
      <c r="G187" s="68"/>
      <c r="H187" s="68"/>
      <c r="I187" s="68"/>
      <c r="J187" s="68"/>
      <c r="K187" s="68"/>
      <c r="L187" s="68"/>
      <c r="M187" s="68"/>
      <c r="N187" s="68"/>
      <c r="O187" s="68"/>
      <c r="P187" s="68"/>
    </row>
    <row r="188" spans="2:16" x14ac:dyDescent="0.25">
      <c r="B188" s="66"/>
      <c r="D188" s="71"/>
      <c r="E188" s="68"/>
      <c r="F188" s="68"/>
      <c r="G188" s="68"/>
      <c r="H188" s="68"/>
      <c r="I188" s="68"/>
      <c r="J188" s="68"/>
      <c r="K188" s="68"/>
      <c r="L188" s="68"/>
      <c r="M188" s="68"/>
      <c r="N188" s="68"/>
      <c r="O188" s="68"/>
      <c r="P188" s="68"/>
    </row>
    <row r="189" spans="2:16" x14ac:dyDescent="0.25">
      <c r="B189" s="66"/>
      <c r="D189" s="71"/>
      <c r="E189" s="68"/>
      <c r="F189" s="68"/>
      <c r="G189" s="68"/>
      <c r="H189" s="68"/>
      <c r="I189" s="68"/>
      <c r="J189" s="68"/>
      <c r="K189" s="68"/>
      <c r="L189" s="68"/>
      <c r="M189" s="68"/>
      <c r="N189" s="68"/>
      <c r="O189" s="68"/>
      <c r="P189" s="68"/>
    </row>
    <row r="190" spans="2:16" x14ac:dyDescent="0.25">
      <c r="B190" s="66"/>
      <c r="D190" s="71"/>
      <c r="E190" s="68"/>
      <c r="F190" s="68"/>
      <c r="G190" s="68"/>
      <c r="H190" s="68"/>
      <c r="I190" s="68"/>
      <c r="J190" s="68"/>
      <c r="K190" s="68"/>
      <c r="L190" s="68"/>
      <c r="M190" s="68"/>
      <c r="N190" s="68"/>
      <c r="O190" s="68"/>
      <c r="P190" s="68"/>
    </row>
    <row r="191" spans="2:16" x14ac:dyDescent="0.25">
      <c r="B191" s="66"/>
      <c r="D191" s="71"/>
      <c r="E191" s="68"/>
      <c r="F191" s="68"/>
      <c r="G191" s="68"/>
      <c r="H191" s="68"/>
      <c r="I191" s="68"/>
      <c r="J191" s="68"/>
      <c r="K191" s="68"/>
      <c r="L191" s="68"/>
      <c r="M191" s="68"/>
      <c r="N191" s="68"/>
      <c r="O191" s="68"/>
      <c r="P191" s="68"/>
    </row>
    <row r="192" spans="2:16" x14ac:dyDescent="0.25">
      <c r="B192" s="66"/>
      <c r="D192" s="71"/>
      <c r="E192" s="68"/>
      <c r="F192" s="68"/>
      <c r="G192" s="68"/>
      <c r="H192" s="68"/>
      <c r="I192" s="68"/>
      <c r="J192" s="68"/>
      <c r="K192" s="68"/>
      <c r="L192" s="68"/>
      <c r="M192" s="68"/>
      <c r="N192" s="68"/>
      <c r="O192" s="68"/>
      <c r="P192" s="68"/>
    </row>
    <row r="193" spans="2:16" x14ac:dyDescent="0.25">
      <c r="B193" s="66"/>
      <c r="D193" s="71"/>
      <c r="E193" s="68"/>
      <c r="F193" s="68"/>
      <c r="G193" s="68"/>
      <c r="H193" s="68"/>
      <c r="I193" s="68"/>
      <c r="J193" s="68"/>
      <c r="K193" s="68"/>
      <c r="L193" s="68"/>
      <c r="M193" s="68"/>
      <c r="N193" s="68"/>
      <c r="O193" s="68"/>
      <c r="P193" s="68"/>
    </row>
    <row r="194" spans="2:16" x14ac:dyDescent="0.25">
      <c r="B194" s="66"/>
      <c r="D194" s="71"/>
      <c r="E194" s="68"/>
      <c r="F194" s="68"/>
      <c r="G194" s="68"/>
      <c r="H194" s="68"/>
      <c r="I194" s="68"/>
      <c r="J194" s="68"/>
      <c r="K194" s="68"/>
      <c r="L194" s="68"/>
      <c r="M194" s="68"/>
      <c r="N194" s="68"/>
      <c r="O194" s="68"/>
      <c r="P194" s="68"/>
    </row>
    <row r="195" spans="2:16" x14ac:dyDescent="0.25">
      <c r="B195" s="66"/>
      <c r="D195" s="71"/>
      <c r="E195" s="68"/>
      <c r="F195" s="68"/>
      <c r="G195" s="68"/>
      <c r="H195" s="68"/>
      <c r="I195" s="68"/>
      <c r="J195" s="68"/>
      <c r="K195" s="68"/>
      <c r="L195" s="68"/>
      <c r="M195" s="68"/>
      <c r="N195" s="68"/>
      <c r="O195" s="68"/>
      <c r="P195" s="68"/>
    </row>
    <row r="196" spans="2:16" x14ac:dyDescent="0.25">
      <c r="B196" s="66"/>
      <c r="D196" s="71"/>
      <c r="E196" s="68"/>
      <c r="F196" s="68"/>
      <c r="G196" s="68"/>
      <c r="H196" s="68"/>
      <c r="I196" s="68"/>
      <c r="J196" s="68"/>
      <c r="K196" s="68"/>
      <c r="L196" s="68"/>
      <c r="M196" s="68"/>
      <c r="N196" s="68"/>
      <c r="O196" s="68"/>
      <c r="P196" s="68"/>
    </row>
    <row r="197" spans="2:16" x14ac:dyDescent="0.25">
      <c r="B197" s="66"/>
      <c r="D197" s="71"/>
      <c r="E197" s="68"/>
      <c r="F197" s="68"/>
      <c r="G197" s="68"/>
      <c r="H197" s="68"/>
      <c r="I197" s="68"/>
      <c r="J197" s="68"/>
      <c r="K197" s="68"/>
      <c r="L197" s="68"/>
      <c r="M197" s="68"/>
      <c r="N197" s="68"/>
      <c r="O197" s="68"/>
      <c r="P197" s="68"/>
    </row>
    <row r="198" spans="2:16" x14ac:dyDescent="0.25">
      <c r="B198" s="66"/>
      <c r="D198" s="71"/>
      <c r="E198" s="68"/>
      <c r="F198" s="68"/>
      <c r="G198" s="68"/>
      <c r="H198" s="68"/>
      <c r="I198" s="68"/>
      <c r="J198" s="68"/>
      <c r="K198" s="68"/>
      <c r="L198" s="68"/>
      <c r="M198" s="68"/>
      <c r="N198" s="68"/>
      <c r="O198" s="68"/>
      <c r="P198" s="68"/>
    </row>
    <row r="199" spans="2:16" x14ac:dyDescent="0.25">
      <c r="B199" s="66"/>
      <c r="D199" s="71"/>
      <c r="E199" s="68"/>
      <c r="F199" s="68"/>
      <c r="G199" s="68"/>
      <c r="H199" s="68"/>
      <c r="I199" s="68"/>
      <c r="J199" s="68"/>
      <c r="K199" s="68"/>
      <c r="L199" s="68"/>
      <c r="M199" s="68"/>
      <c r="N199" s="68"/>
      <c r="O199" s="68"/>
      <c r="P199" s="68"/>
    </row>
    <row r="200" spans="2:16" x14ac:dyDescent="0.25">
      <c r="B200" s="66"/>
      <c r="D200" s="71"/>
      <c r="E200" s="68"/>
      <c r="F200" s="68"/>
      <c r="G200" s="68"/>
      <c r="H200" s="68"/>
      <c r="I200" s="68"/>
      <c r="J200" s="68"/>
      <c r="K200" s="68"/>
      <c r="L200" s="68"/>
      <c r="M200" s="68"/>
      <c r="N200" s="68"/>
      <c r="O200" s="68"/>
      <c r="P200" s="68"/>
    </row>
    <row r="201" spans="2:16" x14ac:dyDescent="0.25">
      <c r="B201" s="66"/>
      <c r="D201" s="71"/>
      <c r="E201" s="68"/>
      <c r="F201" s="68"/>
      <c r="G201" s="68"/>
      <c r="H201" s="68"/>
      <c r="I201" s="68"/>
      <c r="J201" s="68"/>
      <c r="K201" s="68"/>
      <c r="L201" s="68"/>
      <c r="M201" s="68"/>
      <c r="N201" s="68"/>
      <c r="O201" s="68"/>
      <c r="P201" s="68"/>
    </row>
    <row r="202" spans="2:16" x14ac:dyDescent="0.25">
      <c r="B202" s="66"/>
      <c r="D202" s="71"/>
      <c r="E202" s="68"/>
      <c r="F202" s="68"/>
      <c r="G202" s="68"/>
      <c r="H202" s="68"/>
      <c r="I202" s="68"/>
      <c r="J202" s="68"/>
      <c r="K202" s="68"/>
      <c r="L202" s="68"/>
      <c r="M202" s="68"/>
      <c r="N202" s="68"/>
      <c r="O202" s="68"/>
      <c r="P202" s="68"/>
    </row>
  </sheetData>
  <mergeCells count="1">
    <mergeCell ref="B1:F1"/>
  </mergeCells>
  <conditionalFormatting sqref="A3:B12 A15:B200">
    <cfRule type="containsBlanks" dxfId="55" priority="4">
      <formula>LEN(TRIM(A3))=0</formula>
    </cfRule>
  </conditionalFormatting>
  <conditionalFormatting sqref="E3">
    <cfRule type="cellIs" dxfId="54" priority="2" operator="lessThan">
      <formula>0</formula>
    </cfRule>
  </conditionalFormatting>
  <conditionalFormatting sqref="E15">
    <cfRule type="cellIs" dxfId="53" priority="1" operator="lessThan">
      <formula>0</formula>
    </cfRule>
  </conditionalFormatting>
  <pageMargins left="0.7" right="0.7" top="0.78740157499999996" bottom="0.78740157499999996" header="0.3" footer="0.3"/>
  <pageSetup paperSize="9" orientation="portrait"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18C07-1AD8-408F-977D-B8313E9AD6AB}">
  <sheetPr codeName="Tabelle15"/>
  <dimension ref="A1:IU14"/>
  <sheetViews>
    <sheetView workbookViewId="0"/>
  </sheetViews>
  <sheetFormatPr baseColWidth="10" defaultRowHeight="15" x14ac:dyDescent="0.25"/>
  <cols>
    <col min="1" max="4" width="23.7109375" customWidth="1"/>
    <col min="6" max="9" width="11.42578125" customWidth="1"/>
  </cols>
  <sheetData>
    <row r="1" spans="1:255" ht="18.75" x14ac:dyDescent="0.3">
      <c r="A1" s="3" t="str">
        <f ca="1">"Bilanz " &amp; MID(MID(CELL("filename",$A$1),FIND("[",CELL("filename",$A$1))+1,FIND("]",CELL("filename",$A$1))-FIND("[",CELL("filename",$A$1))-1),1,4)</f>
        <v>Bilanz xxxx</v>
      </c>
      <c r="B1" s="1"/>
      <c r="C1" s="1"/>
      <c r="D1" s="1"/>
      <c r="E1" s="1"/>
      <c r="J1" s="1"/>
      <c r="K1" s="1"/>
      <c r="L1" s="1"/>
      <c r="M1" s="1"/>
      <c r="N1" s="1"/>
      <c r="O1" s="1"/>
      <c r="P1" s="1"/>
      <c r="Q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5.75" x14ac:dyDescent="0.25">
      <c r="A2" s="89" t="s">
        <v>27</v>
      </c>
      <c r="B2" s="8" t="s">
        <v>10</v>
      </c>
      <c r="C2" s="9" t="s">
        <v>11</v>
      </c>
      <c r="D2" s="7" t="s">
        <v>3</v>
      </c>
      <c r="E2" s="1"/>
      <c r="J2" s="1"/>
      <c r="K2" s="1"/>
      <c r="L2" s="1"/>
      <c r="M2" s="1"/>
      <c r="N2" s="1"/>
      <c r="O2" s="1"/>
      <c r="P2" s="1"/>
      <c r="Q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21" x14ac:dyDescent="0.25">
      <c r="A3" s="89"/>
      <c r="B3" s="33">
        <f>SUM(Einnahmen[IST])</f>
        <v>0</v>
      </c>
      <c r="C3" s="14">
        <f>SUM(Ausgaben[IST])</f>
        <v>0</v>
      </c>
      <c r="D3" s="6">
        <f>B3-C3</f>
        <v>0</v>
      </c>
      <c r="E3" s="1"/>
      <c r="J3" s="1"/>
      <c r="K3" s="1"/>
      <c r="L3" s="1"/>
      <c r="M3" s="1"/>
      <c r="N3" s="1"/>
      <c r="O3" s="1"/>
      <c r="P3" s="1"/>
      <c r="Q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5.75" x14ac:dyDescent="0.25">
      <c r="A4" s="13"/>
      <c r="B4" s="13"/>
      <c r="C4" s="1"/>
      <c r="D4" s="1"/>
      <c r="E4" s="1"/>
      <c r="J4" s="1"/>
      <c r="K4" s="1"/>
      <c r="L4" s="1"/>
      <c r="M4" s="1"/>
      <c r="N4" s="1"/>
      <c r="O4" s="1"/>
      <c r="P4" s="1"/>
      <c r="Q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5.75" x14ac:dyDescent="0.25">
      <c r="A5" s="89" t="s">
        <v>26</v>
      </c>
      <c r="B5" s="8" t="s">
        <v>10</v>
      </c>
      <c r="C5" s="9" t="s">
        <v>11</v>
      </c>
      <c r="D5" s="7" t="s">
        <v>3</v>
      </c>
      <c r="E5" s="1"/>
      <c r="J5" s="1"/>
      <c r="K5" s="1"/>
      <c r="L5" s="1"/>
      <c r="M5" s="1"/>
      <c r="N5" s="1"/>
      <c r="O5" s="1"/>
      <c r="P5" s="1"/>
      <c r="Q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ht="21" x14ac:dyDescent="0.25">
      <c r="A6" s="89"/>
      <c r="B6" s="33">
        <f>SUM(Einnahmen[SOLL])</f>
        <v>0</v>
      </c>
      <c r="C6" s="14">
        <f>SUM(Ausgaben[SOLL])</f>
        <v>0</v>
      </c>
      <c r="D6" s="6">
        <f>B6-C6</f>
        <v>0</v>
      </c>
      <c r="E6" s="1"/>
      <c r="J6" s="1"/>
      <c r="K6" s="1"/>
      <c r="L6" s="1"/>
      <c r="M6" s="1"/>
      <c r="N6" s="1"/>
      <c r="O6" s="1"/>
      <c r="P6" s="1"/>
      <c r="Q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x14ac:dyDescent="0.25">
      <c r="A7" s="1"/>
      <c r="B7" s="1"/>
      <c r="C7" s="1"/>
      <c r="D7" s="2"/>
      <c r="E7" s="1"/>
      <c r="J7" s="1"/>
      <c r="K7" s="1"/>
      <c r="L7" s="1"/>
      <c r="M7" s="1"/>
      <c r="N7" s="1"/>
      <c r="O7" s="1"/>
      <c r="P7" s="1"/>
      <c r="Q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ht="18.75" x14ac:dyDescent="0.3">
      <c r="A8" s="3" t="s">
        <v>39</v>
      </c>
      <c r="B8" s="1"/>
      <c r="C8" s="1"/>
      <c r="D8" s="1"/>
    </row>
    <row r="9" spans="1:255" ht="15.75" x14ac:dyDescent="0.25">
      <c r="A9" s="21" t="s">
        <v>26</v>
      </c>
      <c r="B9" s="22" t="s">
        <v>27</v>
      </c>
      <c r="C9" s="15"/>
      <c r="D9" s="1"/>
    </row>
    <row r="10" spans="1:255" ht="21" x14ac:dyDescent="0.25">
      <c r="A10" s="5">
        <f>SUMIF(Ausgaben[Unregelmäßige Ausgabe? = x],"x",Ausgaben[SOLL])</f>
        <v>0</v>
      </c>
      <c r="B10" s="4">
        <f>SUMIF(Ausgaben[Unregelmäßige Ausgabe? = x],"x",Ausgaben[IST])</f>
        <v>0</v>
      </c>
      <c r="C10" s="6"/>
      <c r="D10" s="1"/>
    </row>
    <row r="11" spans="1:255" ht="15.75" x14ac:dyDescent="0.25">
      <c r="A11" s="12"/>
      <c r="B11" s="4"/>
      <c r="C11" s="4"/>
      <c r="D11" s="1"/>
    </row>
    <row r="12" spans="1:255" ht="18.75" x14ac:dyDescent="0.3">
      <c r="A12" s="3" t="s">
        <v>40</v>
      </c>
      <c r="B12" s="1"/>
      <c r="C12" s="1"/>
      <c r="D12" s="1"/>
    </row>
    <row r="13" spans="1:255" ht="15.75" x14ac:dyDescent="0.25">
      <c r="A13" s="9" t="s">
        <v>41</v>
      </c>
      <c r="B13" s="8" t="str">
        <f ca="1">"01.01." &amp; YEAR(TODAY())</f>
        <v>01.01.2019</v>
      </c>
      <c r="C13" s="10">
        <f ca="1">TODAY()</f>
        <v>43486</v>
      </c>
      <c r="D13" s="19" t="str">
        <f ca="1">"31.12." &amp; YEAR(TODAY()) &amp; " (planmäßig)"</f>
        <v>31.12.2019 (planmäßig)</v>
      </c>
    </row>
    <row r="14" spans="1:255" ht="21" x14ac:dyDescent="0.25">
      <c r="A14" s="11" t="s">
        <v>40</v>
      </c>
      <c r="B14" s="4" t="e">
        <f>Januar!B4+Tagesgeld!B17</f>
        <v>#VALUE!</v>
      </c>
      <c r="C14" s="23" t="e">
        <f>B14+D3</f>
        <v>#VALUE!</v>
      </c>
      <c r="D14" s="4" t="e">
        <f>B14+D6</f>
        <v>#VALUE!</v>
      </c>
    </row>
  </sheetData>
  <sheetProtection sheet="1" objects="1" scenarios="1"/>
  <mergeCells count="2">
    <mergeCell ref="A2:A3"/>
    <mergeCell ref="A5:A6"/>
  </mergeCells>
  <conditionalFormatting sqref="D3">
    <cfRule type="cellIs" dxfId="10" priority="4" operator="equal">
      <formula>0</formula>
    </cfRule>
    <cfRule type="cellIs" dxfId="9" priority="5" operator="greaterThan">
      <formula>0</formula>
    </cfRule>
    <cfRule type="cellIs" dxfId="8" priority="6" operator="lessThan">
      <formula>0</formula>
    </cfRule>
  </conditionalFormatting>
  <conditionalFormatting sqref="D6">
    <cfRule type="cellIs" dxfId="7" priority="1" operator="equal">
      <formula>0</formula>
    </cfRule>
    <cfRule type="cellIs" dxfId="6" priority="2" operator="greaterThan">
      <formula>0</formula>
    </cfRule>
    <cfRule type="cellIs" dxfId="5" priority="3" operator="lessThan">
      <formula>0</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2F75C-F7A0-483E-A2AC-8D91366242AC}">
  <sheetPr codeName="Tabelle1"/>
  <dimension ref="A1:T8"/>
  <sheetViews>
    <sheetView tabSelected="1" zoomScaleNormal="100" workbookViewId="0">
      <selection sqref="A1:G1"/>
    </sheetView>
  </sheetViews>
  <sheetFormatPr baseColWidth="10" defaultRowHeight="15" x14ac:dyDescent="0.25"/>
  <cols>
    <col min="1" max="16384" width="11.42578125" style="77"/>
  </cols>
  <sheetData>
    <row r="1" spans="1:20" ht="23.25" customHeight="1" x14ac:dyDescent="0.25">
      <c r="A1" s="90" t="s">
        <v>50</v>
      </c>
      <c r="B1" s="90"/>
      <c r="C1" s="90"/>
      <c r="D1" s="90"/>
      <c r="E1" s="90"/>
      <c r="F1" s="90"/>
      <c r="G1" s="90"/>
      <c r="H1" s="76"/>
      <c r="I1" s="76"/>
      <c r="J1" s="76"/>
    </row>
    <row r="2" spans="1:20" ht="23.25" customHeight="1" x14ac:dyDescent="0.25">
      <c r="A2" s="91" t="s">
        <v>55</v>
      </c>
      <c r="B2" s="91"/>
      <c r="C2" s="91"/>
      <c r="D2" s="91"/>
      <c r="E2" s="91"/>
      <c r="F2" s="76"/>
      <c r="G2" s="76"/>
      <c r="H2" s="76"/>
      <c r="I2" s="76"/>
      <c r="J2" s="76"/>
    </row>
    <row r="3" spans="1:20" ht="15.75" customHeight="1" x14ac:dyDescent="0.25">
      <c r="A3" s="78"/>
      <c r="B3" s="78"/>
      <c r="C3" s="78"/>
      <c r="D3" s="78"/>
      <c r="E3" s="78"/>
      <c r="F3" s="78"/>
      <c r="G3" s="78"/>
      <c r="H3" s="78"/>
      <c r="I3" s="78"/>
      <c r="J3" s="78"/>
      <c r="K3" s="78"/>
      <c r="L3" s="78"/>
      <c r="M3" s="78"/>
    </row>
    <row r="4" spans="1:20" ht="50.25" customHeight="1" x14ac:dyDescent="0.25">
      <c r="A4" s="92" t="s">
        <v>51</v>
      </c>
      <c r="B4" s="92"/>
      <c r="C4" s="92"/>
      <c r="D4" s="92"/>
      <c r="E4" s="92"/>
      <c r="F4" s="92"/>
      <c r="G4" s="92"/>
      <c r="H4" s="92"/>
      <c r="I4" s="92"/>
      <c r="J4" s="92"/>
      <c r="K4" s="92"/>
      <c r="L4" s="92"/>
      <c r="M4" s="92"/>
      <c r="N4" s="92"/>
      <c r="P4" s="79"/>
      <c r="Q4" s="79"/>
      <c r="R4" s="79"/>
      <c r="S4" s="79"/>
      <c r="T4" s="79"/>
    </row>
    <row r="5" spans="1:20" x14ac:dyDescent="0.25">
      <c r="A5" s="78"/>
      <c r="B5" s="78"/>
      <c r="C5" s="78"/>
      <c r="D5" s="78"/>
      <c r="E5" s="78"/>
      <c r="F5" s="78"/>
      <c r="G5" s="78"/>
      <c r="H5" s="78"/>
      <c r="I5" s="78"/>
      <c r="J5" s="78"/>
      <c r="K5" s="78"/>
      <c r="L5" s="78"/>
      <c r="M5" s="78"/>
      <c r="N5" s="79"/>
      <c r="P5" s="79"/>
      <c r="Q5" s="79"/>
      <c r="R5" s="79"/>
      <c r="S5" s="79"/>
      <c r="T5" s="79"/>
    </row>
    <row r="6" spans="1:20" ht="155.25" customHeight="1" x14ac:dyDescent="0.25">
      <c r="A6" s="92" t="s">
        <v>53</v>
      </c>
      <c r="B6" s="92"/>
      <c r="C6" s="92"/>
      <c r="D6" s="92"/>
      <c r="E6" s="92"/>
      <c r="F6" s="92"/>
      <c r="G6" s="92"/>
      <c r="H6" s="92"/>
      <c r="I6" s="92"/>
      <c r="J6" s="92"/>
      <c r="K6" s="92"/>
      <c r="L6" s="92"/>
      <c r="M6" s="92"/>
      <c r="N6" s="92"/>
      <c r="P6" s="79"/>
      <c r="Q6" s="79"/>
      <c r="R6" s="79"/>
      <c r="S6" s="79"/>
      <c r="T6" s="79"/>
    </row>
    <row r="7" spans="1:20" x14ac:dyDescent="0.25">
      <c r="A7" s="79"/>
      <c r="B7" s="79"/>
      <c r="C7" s="79"/>
      <c r="D7" s="79"/>
      <c r="E7" s="79"/>
      <c r="F7" s="79"/>
      <c r="G7" s="79"/>
      <c r="H7" s="79"/>
      <c r="I7" s="79"/>
      <c r="J7" s="79"/>
      <c r="K7" s="79"/>
      <c r="L7" s="79"/>
      <c r="M7" s="79"/>
      <c r="N7" s="79"/>
      <c r="P7" s="79"/>
      <c r="Q7" s="79"/>
      <c r="R7" s="79"/>
      <c r="S7" s="79"/>
      <c r="T7" s="79"/>
    </row>
    <row r="8" spans="1:20" ht="138.75" customHeight="1" x14ac:dyDescent="0.25">
      <c r="A8" s="92" t="s">
        <v>54</v>
      </c>
      <c r="B8" s="92"/>
      <c r="C8" s="92"/>
      <c r="D8" s="92"/>
      <c r="E8" s="92"/>
      <c r="F8" s="92"/>
      <c r="G8" s="92"/>
      <c r="H8" s="92"/>
      <c r="I8" s="92"/>
      <c r="J8" s="92"/>
      <c r="K8" s="92"/>
      <c r="L8" s="92"/>
      <c r="M8" s="92"/>
      <c r="N8" s="92"/>
      <c r="P8" s="79"/>
      <c r="Q8" s="79"/>
      <c r="R8" s="79"/>
      <c r="S8" s="79"/>
      <c r="T8" s="79"/>
    </row>
  </sheetData>
  <sheetProtection sheet="1" objects="1" scenarios="1"/>
  <mergeCells count="5">
    <mergeCell ref="A1:G1"/>
    <mergeCell ref="A2:E2"/>
    <mergeCell ref="A4:N4"/>
    <mergeCell ref="A6:N6"/>
    <mergeCell ref="A8:N8"/>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7"/>
  <dimension ref="A1:M202"/>
  <sheetViews>
    <sheetView workbookViewId="0">
      <pane ySplit="1" topLeftCell="A2" activePane="bottomLeft" state="frozen"/>
      <selection pane="bottomLeft" activeCell="A2" sqref="A2:B202"/>
    </sheetView>
  </sheetViews>
  <sheetFormatPr baseColWidth="10" defaultColWidth="9.140625" defaultRowHeight="15" x14ac:dyDescent="0.25"/>
  <cols>
    <col min="1" max="1" width="7.5703125" bestFit="1" customWidth="1"/>
    <col min="2" max="2" width="27.28515625" customWidth="1"/>
    <col min="5" max="5" width="11.85546875" customWidth="1"/>
  </cols>
  <sheetData>
    <row r="1" spans="1:13" ht="15.75" x14ac:dyDescent="0.25">
      <c r="A1" s="20" t="s">
        <v>43</v>
      </c>
      <c r="B1" s="20" t="s">
        <v>42</v>
      </c>
    </row>
    <row r="2" spans="1:13" x14ac:dyDescent="0.25">
      <c r="A2" s="25">
        <v>0</v>
      </c>
      <c r="B2" s="18" t="s">
        <v>44</v>
      </c>
    </row>
    <row r="3" spans="1:13" x14ac:dyDescent="0.25">
      <c r="A3" s="24">
        <v>1</v>
      </c>
      <c r="B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3" s="16"/>
    </row>
    <row r="4" spans="1:13" x14ac:dyDescent="0.25">
      <c r="A4" s="24">
        <v>13</v>
      </c>
      <c r="B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4" s="16"/>
    </row>
    <row r="5" spans="1:13" x14ac:dyDescent="0.25">
      <c r="A5" s="24">
        <v>2</v>
      </c>
      <c r="B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5" s="16"/>
      <c r="E5" s="2"/>
      <c r="F5" s="2"/>
      <c r="G5" s="2"/>
      <c r="H5" s="2"/>
      <c r="I5" s="2"/>
      <c r="J5" s="2"/>
      <c r="K5" s="2"/>
      <c r="L5" s="2"/>
      <c r="M5" s="2"/>
    </row>
    <row r="6" spans="1:13" x14ac:dyDescent="0.25">
      <c r="A6" s="24">
        <v>14</v>
      </c>
      <c r="B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6" s="16"/>
      <c r="E6" s="17"/>
      <c r="F6" s="17"/>
      <c r="G6" s="17"/>
      <c r="H6" s="17"/>
      <c r="I6" s="17"/>
      <c r="J6" s="17"/>
      <c r="K6" s="17"/>
      <c r="L6" s="17"/>
      <c r="M6" s="17"/>
    </row>
    <row r="7" spans="1:13" x14ac:dyDescent="0.25">
      <c r="A7" s="24">
        <v>3</v>
      </c>
      <c r="B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7" s="16"/>
    </row>
    <row r="8" spans="1:13" x14ac:dyDescent="0.25">
      <c r="A8" s="24">
        <v>15</v>
      </c>
      <c r="B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8" s="16"/>
    </row>
    <row r="9" spans="1:13" x14ac:dyDescent="0.25">
      <c r="A9" s="24">
        <v>4</v>
      </c>
      <c r="B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9" s="16"/>
    </row>
    <row r="10" spans="1:13" x14ac:dyDescent="0.25">
      <c r="A10" s="24">
        <v>5</v>
      </c>
      <c r="B1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10" s="16"/>
    </row>
    <row r="11" spans="1:13" x14ac:dyDescent="0.25">
      <c r="A11" s="24">
        <v>6</v>
      </c>
      <c r="B1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11" s="16"/>
    </row>
    <row r="12" spans="1:13" x14ac:dyDescent="0.25">
      <c r="A12" s="24">
        <v>7</v>
      </c>
      <c r="B1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12" s="16"/>
      <c r="E12" s="16"/>
    </row>
    <row r="13" spans="1:13" x14ac:dyDescent="0.25">
      <c r="A13" s="24">
        <v>8</v>
      </c>
      <c r="B1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13" s="16"/>
    </row>
    <row r="14" spans="1:13" x14ac:dyDescent="0.25">
      <c r="A14" s="24">
        <v>9</v>
      </c>
      <c r="B1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14" s="16"/>
    </row>
    <row r="15" spans="1:13" x14ac:dyDescent="0.25">
      <c r="A15" s="24">
        <v>10</v>
      </c>
      <c r="B1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15" s="16"/>
    </row>
    <row r="16" spans="1:13" x14ac:dyDescent="0.25">
      <c r="A16" s="24">
        <v>11</v>
      </c>
      <c r="B1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16" s="16"/>
    </row>
    <row r="17" spans="1:4" x14ac:dyDescent="0.25">
      <c r="A17" s="24">
        <v>12</v>
      </c>
      <c r="B1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17" s="16"/>
    </row>
    <row r="18" spans="1:4" x14ac:dyDescent="0.25">
      <c r="A18" s="24">
        <v>16</v>
      </c>
      <c r="B1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18" s="16"/>
    </row>
    <row r="19" spans="1:4" x14ac:dyDescent="0.25">
      <c r="A19" s="24">
        <v>17</v>
      </c>
      <c r="B1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c r="D19" s="16"/>
    </row>
    <row r="20" spans="1:4" x14ac:dyDescent="0.25">
      <c r="A20" s="24">
        <v>18</v>
      </c>
      <c r="B2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21" spans="1:4" x14ac:dyDescent="0.25">
      <c r="A21" s="24">
        <v>19</v>
      </c>
      <c r="B2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22" spans="1:4" x14ac:dyDescent="0.25">
      <c r="A22" s="24">
        <v>20</v>
      </c>
      <c r="B2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23" spans="1:4" x14ac:dyDescent="0.25">
      <c r="A23" s="24">
        <v>21</v>
      </c>
      <c r="B2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24" spans="1:4" x14ac:dyDescent="0.25">
      <c r="A24" s="24">
        <v>22</v>
      </c>
      <c r="B2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25" spans="1:4" x14ac:dyDescent="0.25">
      <c r="A25" s="24">
        <v>23</v>
      </c>
      <c r="B2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26" spans="1:4" x14ac:dyDescent="0.25">
      <c r="A26" s="24">
        <v>24</v>
      </c>
      <c r="B2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27" spans="1:4" x14ac:dyDescent="0.25">
      <c r="A27" s="24">
        <v>25</v>
      </c>
      <c r="B2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28" spans="1:4" x14ac:dyDescent="0.25">
      <c r="A28" s="24">
        <v>26</v>
      </c>
      <c r="B2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29" spans="1:4" x14ac:dyDescent="0.25">
      <c r="A29" s="24">
        <v>27</v>
      </c>
      <c r="B2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30" spans="1:4" x14ac:dyDescent="0.25">
      <c r="A30" s="24">
        <v>28</v>
      </c>
      <c r="B3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31" spans="1:4" x14ac:dyDescent="0.25">
      <c r="A31" s="24">
        <v>29</v>
      </c>
      <c r="B3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32" spans="1:4" x14ac:dyDescent="0.25">
      <c r="A32" s="24">
        <v>30</v>
      </c>
      <c r="B3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33" spans="1:2" x14ac:dyDescent="0.25">
      <c r="A33" s="24">
        <v>31</v>
      </c>
      <c r="B3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34" spans="1:2" x14ac:dyDescent="0.25">
      <c r="A34" s="24">
        <v>32</v>
      </c>
      <c r="B3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35" spans="1:2" x14ac:dyDescent="0.25">
      <c r="A35" s="24">
        <v>33</v>
      </c>
      <c r="B3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36" spans="1:2" x14ac:dyDescent="0.25">
      <c r="A36" s="24">
        <v>34</v>
      </c>
      <c r="B3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37" spans="1:2" x14ac:dyDescent="0.25">
      <c r="A37" s="24">
        <v>35</v>
      </c>
      <c r="B3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38" spans="1:2" x14ac:dyDescent="0.25">
      <c r="A38" s="24">
        <v>36</v>
      </c>
      <c r="B3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39" spans="1:2" x14ac:dyDescent="0.25">
      <c r="A39" s="24">
        <v>37</v>
      </c>
      <c r="B3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40" spans="1:2" x14ac:dyDescent="0.25">
      <c r="A40" s="24">
        <v>38</v>
      </c>
      <c r="B4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41" spans="1:2" x14ac:dyDescent="0.25">
      <c r="A41" s="24">
        <v>39</v>
      </c>
      <c r="B4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42" spans="1:2" x14ac:dyDescent="0.25">
      <c r="A42" s="24">
        <v>40</v>
      </c>
      <c r="B4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43" spans="1:2" x14ac:dyDescent="0.25">
      <c r="A43" s="24">
        <v>41</v>
      </c>
      <c r="B4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44" spans="1:2" x14ac:dyDescent="0.25">
      <c r="A44" s="24">
        <v>42</v>
      </c>
      <c r="B4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45" spans="1:2" x14ac:dyDescent="0.25">
      <c r="A45" s="24">
        <v>43</v>
      </c>
      <c r="B4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46" spans="1:2" x14ac:dyDescent="0.25">
      <c r="A46" s="24">
        <v>44</v>
      </c>
      <c r="B4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47" spans="1:2" x14ac:dyDescent="0.25">
      <c r="A47" s="24">
        <v>45</v>
      </c>
      <c r="B4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48" spans="1:2" x14ac:dyDescent="0.25">
      <c r="A48" s="24">
        <v>46</v>
      </c>
      <c r="B4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49" spans="1:2" x14ac:dyDescent="0.25">
      <c r="A49" s="24">
        <v>47</v>
      </c>
      <c r="B4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50" spans="1:2" x14ac:dyDescent="0.25">
      <c r="A50" s="24">
        <v>48</v>
      </c>
      <c r="B5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51" spans="1:2" x14ac:dyDescent="0.25">
      <c r="A51" s="24">
        <v>49</v>
      </c>
      <c r="B5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52" spans="1:2" x14ac:dyDescent="0.25">
      <c r="A52" s="24">
        <v>50</v>
      </c>
      <c r="B5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53" spans="1:2" x14ac:dyDescent="0.25">
      <c r="A53" s="24">
        <v>51</v>
      </c>
      <c r="B5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54" spans="1:2" x14ac:dyDescent="0.25">
      <c r="A54" s="24">
        <v>52</v>
      </c>
      <c r="B5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55" spans="1:2" x14ac:dyDescent="0.25">
      <c r="A55" s="24">
        <v>53</v>
      </c>
      <c r="B5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56" spans="1:2" x14ac:dyDescent="0.25">
      <c r="A56" s="24">
        <v>54</v>
      </c>
      <c r="B5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57" spans="1:2" x14ac:dyDescent="0.25">
      <c r="A57" s="24">
        <v>55</v>
      </c>
      <c r="B5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58" spans="1:2" x14ac:dyDescent="0.25">
      <c r="A58" s="24">
        <v>56</v>
      </c>
      <c r="B5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59" spans="1:2" x14ac:dyDescent="0.25">
      <c r="A59" s="24">
        <v>57</v>
      </c>
      <c r="B5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60" spans="1:2" x14ac:dyDescent="0.25">
      <c r="A60" s="24">
        <v>58</v>
      </c>
      <c r="B6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61" spans="1:2" x14ac:dyDescent="0.25">
      <c r="A61" s="24">
        <v>59</v>
      </c>
      <c r="B6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62" spans="1:2" x14ac:dyDescent="0.25">
      <c r="A62" s="24">
        <v>60</v>
      </c>
      <c r="B6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63" spans="1:2" x14ac:dyDescent="0.25">
      <c r="A63" s="24">
        <v>61</v>
      </c>
      <c r="B6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64" spans="1:2" x14ac:dyDescent="0.25">
      <c r="A64" s="24">
        <v>62</v>
      </c>
      <c r="B6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65" spans="1:2" x14ac:dyDescent="0.25">
      <c r="A65" s="24">
        <v>63</v>
      </c>
      <c r="B6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66" spans="1:2" x14ac:dyDescent="0.25">
      <c r="A66" s="24">
        <v>64</v>
      </c>
      <c r="B6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67" spans="1:2" x14ac:dyDescent="0.25">
      <c r="A67" s="24">
        <v>65</v>
      </c>
      <c r="B6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68" spans="1:2" x14ac:dyDescent="0.25">
      <c r="A68" s="24">
        <v>66</v>
      </c>
      <c r="B6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69" spans="1:2" x14ac:dyDescent="0.25">
      <c r="A69" s="24">
        <v>67</v>
      </c>
      <c r="B6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70" spans="1:2" x14ac:dyDescent="0.25">
      <c r="A70" s="24">
        <v>68</v>
      </c>
      <c r="B7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71" spans="1:2" x14ac:dyDescent="0.25">
      <c r="A71" s="24">
        <v>69</v>
      </c>
      <c r="B7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72" spans="1:2" x14ac:dyDescent="0.25">
      <c r="A72" s="24">
        <v>70</v>
      </c>
      <c r="B7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73" spans="1:2" x14ac:dyDescent="0.25">
      <c r="A73" s="24">
        <v>71</v>
      </c>
      <c r="B7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74" spans="1:2" x14ac:dyDescent="0.25">
      <c r="A74" s="24">
        <v>72</v>
      </c>
      <c r="B7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75" spans="1:2" x14ac:dyDescent="0.25">
      <c r="A75" s="24">
        <v>73</v>
      </c>
      <c r="B7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76" spans="1:2" x14ac:dyDescent="0.25">
      <c r="A76" s="24">
        <v>74</v>
      </c>
      <c r="B7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77" spans="1:2" x14ac:dyDescent="0.25">
      <c r="A77" s="24">
        <v>75</v>
      </c>
      <c r="B7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78" spans="1:2" x14ac:dyDescent="0.25">
      <c r="A78" s="24">
        <v>76</v>
      </c>
      <c r="B7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79" spans="1:2" x14ac:dyDescent="0.25">
      <c r="A79" s="24">
        <v>77</v>
      </c>
      <c r="B7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80" spans="1:2" x14ac:dyDescent="0.25">
      <c r="A80" s="24">
        <v>78</v>
      </c>
      <c r="B8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81" spans="1:2" x14ac:dyDescent="0.25">
      <c r="A81" s="24">
        <v>79</v>
      </c>
      <c r="B8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82" spans="1:2" x14ac:dyDescent="0.25">
      <c r="A82" s="24">
        <v>80</v>
      </c>
      <c r="B8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83" spans="1:2" x14ac:dyDescent="0.25">
      <c r="A83" s="24">
        <v>81</v>
      </c>
      <c r="B8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84" spans="1:2" x14ac:dyDescent="0.25">
      <c r="A84" s="24">
        <v>82</v>
      </c>
      <c r="B8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85" spans="1:2" x14ac:dyDescent="0.25">
      <c r="A85" s="24">
        <v>83</v>
      </c>
      <c r="B8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86" spans="1:2" x14ac:dyDescent="0.25">
      <c r="A86" s="24">
        <v>84</v>
      </c>
      <c r="B8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87" spans="1:2" x14ac:dyDescent="0.25">
      <c r="A87" s="24">
        <v>85</v>
      </c>
      <c r="B8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88" spans="1:2" x14ac:dyDescent="0.25">
      <c r="A88" s="24">
        <v>86</v>
      </c>
      <c r="B8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89" spans="1:2" x14ac:dyDescent="0.25">
      <c r="A89" s="24">
        <v>87</v>
      </c>
      <c r="B8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90" spans="1:2" x14ac:dyDescent="0.25">
      <c r="A90" s="24">
        <v>88</v>
      </c>
      <c r="B9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91" spans="1:2" x14ac:dyDescent="0.25">
      <c r="A91" s="24">
        <v>89</v>
      </c>
      <c r="B9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92" spans="1:2" x14ac:dyDescent="0.25">
      <c r="A92" s="24">
        <v>90</v>
      </c>
      <c r="B9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93" spans="1:2" x14ac:dyDescent="0.25">
      <c r="A93" s="24">
        <v>91</v>
      </c>
      <c r="B9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94" spans="1:2" x14ac:dyDescent="0.25">
      <c r="A94" s="24">
        <v>92</v>
      </c>
      <c r="B9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95" spans="1:2" x14ac:dyDescent="0.25">
      <c r="A95" s="24">
        <v>93</v>
      </c>
      <c r="B9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96" spans="1:2" x14ac:dyDescent="0.25">
      <c r="A96" s="24">
        <v>94</v>
      </c>
      <c r="B9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97" spans="1:2" x14ac:dyDescent="0.25">
      <c r="A97" s="24">
        <v>95</v>
      </c>
      <c r="B9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98" spans="1:2" x14ac:dyDescent="0.25">
      <c r="A98" s="24">
        <v>96</v>
      </c>
      <c r="B9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99" spans="1:2" x14ac:dyDescent="0.25">
      <c r="A99" s="24">
        <v>97</v>
      </c>
      <c r="B9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00" spans="1:2" x14ac:dyDescent="0.25">
      <c r="A100" s="24">
        <v>98</v>
      </c>
      <c r="B10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01" spans="1:2" x14ac:dyDescent="0.25">
      <c r="A101" s="24">
        <v>99</v>
      </c>
      <c r="B10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02" spans="1:2" x14ac:dyDescent="0.25">
      <c r="A102" s="24">
        <v>100</v>
      </c>
      <c r="B10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03" spans="1:2" x14ac:dyDescent="0.25">
      <c r="A103" s="24">
        <v>101</v>
      </c>
      <c r="B10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04" spans="1:2" x14ac:dyDescent="0.25">
      <c r="A104" s="24">
        <v>102</v>
      </c>
      <c r="B10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05" spans="1:2" x14ac:dyDescent="0.25">
      <c r="A105" s="24">
        <v>103</v>
      </c>
      <c r="B10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06" spans="1:2" x14ac:dyDescent="0.25">
      <c r="A106" s="24">
        <v>104</v>
      </c>
      <c r="B10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07" spans="1:2" x14ac:dyDescent="0.25">
      <c r="A107" s="24">
        <v>105</v>
      </c>
      <c r="B10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08" spans="1:2" x14ac:dyDescent="0.25">
      <c r="A108" s="24">
        <v>106</v>
      </c>
      <c r="B10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09" spans="1:2" x14ac:dyDescent="0.25">
      <c r="A109" s="24">
        <v>107</v>
      </c>
      <c r="B10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10" spans="1:2" x14ac:dyDescent="0.25">
      <c r="A110" s="24">
        <v>108</v>
      </c>
      <c r="B11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11" spans="1:2" x14ac:dyDescent="0.25">
      <c r="A111" s="24">
        <v>109</v>
      </c>
      <c r="B11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12" spans="1:2" x14ac:dyDescent="0.25">
      <c r="A112" s="24">
        <v>110</v>
      </c>
      <c r="B11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13" spans="1:2" x14ac:dyDescent="0.25">
      <c r="A113" s="24">
        <v>111</v>
      </c>
      <c r="B11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14" spans="1:2" x14ac:dyDescent="0.25">
      <c r="A114" s="24">
        <v>112</v>
      </c>
      <c r="B11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15" spans="1:2" x14ac:dyDescent="0.25">
      <c r="A115" s="24">
        <v>113</v>
      </c>
      <c r="B11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16" spans="1:2" x14ac:dyDescent="0.25">
      <c r="A116" s="24">
        <v>114</v>
      </c>
      <c r="B11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17" spans="1:2" x14ac:dyDescent="0.25">
      <c r="A117" s="24">
        <v>115</v>
      </c>
      <c r="B11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18" spans="1:2" x14ac:dyDescent="0.25">
      <c r="A118" s="24">
        <v>116</v>
      </c>
      <c r="B11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19" spans="1:2" x14ac:dyDescent="0.25">
      <c r="A119" s="24">
        <v>117</v>
      </c>
      <c r="B11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20" spans="1:2" x14ac:dyDescent="0.25">
      <c r="A120" s="24">
        <v>118</v>
      </c>
      <c r="B12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21" spans="1:2" x14ac:dyDescent="0.25">
      <c r="A121" s="24">
        <v>119</v>
      </c>
      <c r="B12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22" spans="1:2" x14ac:dyDescent="0.25">
      <c r="A122" s="24">
        <v>120</v>
      </c>
      <c r="B12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23" spans="1:2" x14ac:dyDescent="0.25">
      <c r="A123" s="24">
        <v>121</v>
      </c>
      <c r="B12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24" spans="1:2" x14ac:dyDescent="0.25">
      <c r="A124" s="24">
        <v>122</v>
      </c>
      <c r="B12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25" spans="1:2" x14ac:dyDescent="0.25">
      <c r="A125" s="24">
        <v>123</v>
      </c>
      <c r="B12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26" spans="1:2" x14ac:dyDescent="0.25">
      <c r="A126" s="24">
        <v>124</v>
      </c>
      <c r="B12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27" spans="1:2" x14ac:dyDescent="0.25">
      <c r="A127" s="24">
        <v>125</v>
      </c>
      <c r="B12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28" spans="1:2" x14ac:dyDescent="0.25">
      <c r="A128" s="24">
        <v>126</v>
      </c>
      <c r="B12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29" spans="1:2" x14ac:dyDescent="0.25">
      <c r="A129" s="24">
        <v>127</v>
      </c>
      <c r="B12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30" spans="1:2" x14ac:dyDescent="0.25">
      <c r="A130" s="24">
        <v>128</v>
      </c>
      <c r="B13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31" spans="1:2" x14ac:dyDescent="0.25">
      <c r="A131" s="24">
        <v>129</v>
      </c>
      <c r="B13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32" spans="1:2" x14ac:dyDescent="0.25">
      <c r="A132" s="24">
        <v>130</v>
      </c>
      <c r="B13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33" spans="1:2" x14ac:dyDescent="0.25">
      <c r="A133" s="24">
        <v>131</v>
      </c>
      <c r="B13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34" spans="1:2" x14ac:dyDescent="0.25">
      <c r="A134" s="24">
        <v>132</v>
      </c>
      <c r="B13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35" spans="1:2" x14ac:dyDescent="0.25">
      <c r="A135" s="24">
        <v>133</v>
      </c>
      <c r="B13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36" spans="1:2" x14ac:dyDescent="0.25">
      <c r="A136" s="24">
        <v>134</v>
      </c>
      <c r="B13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37" spans="1:2" x14ac:dyDescent="0.25">
      <c r="A137" s="24">
        <v>135</v>
      </c>
      <c r="B13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38" spans="1:2" x14ac:dyDescent="0.25">
      <c r="A138" s="24">
        <v>136</v>
      </c>
      <c r="B13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39" spans="1:2" x14ac:dyDescent="0.25">
      <c r="A139" s="24">
        <v>137</v>
      </c>
      <c r="B13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40" spans="1:2" x14ac:dyDescent="0.25">
      <c r="A140" s="24">
        <v>138</v>
      </c>
      <c r="B14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41" spans="1:2" x14ac:dyDescent="0.25">
      <c r="A141" s="24">
        <v>139</v>
      </c>
      <c r="B14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42" spans="1:2" x14ac:dyDescent="0.25">
      <c r="A142" s="24">
        <v>140</v>
      </c>
      <c r="B14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43" spans="1:2" x14ac:dyDescent="0.25">
      <c r="A143" s="24">
        <v>141</v>
      </c>
      <c r="B14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44" spans="1:2" x14ac:dyDescent="0.25">
      <c r="A144" s="24">
        <v>142</v>
      </c>
      <c r="B14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45" spans="1:2" x14ac:dyDescent="0.25">
      <c r="A145" s="24">
        <v>143</v>
      </c>
      <c r="B14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46" spans="1:2" x14ac:dyDescent="0.25">
      <c r="A146" s="24">
        <v>144</v>
      </c>
      <c r="B14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47" spans="1:2" x14ac:dyDescent="0.25">
      <c r="A147" s="24">
        <v>145</v>
      </c>
      <c r="B14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48" spans="1:2" x14ac:dyDescent="0.25">
      <c r="A148" s="24">
        <v>146</v>
      </c>
      <c r="B14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49" spans="1:2" x14ac:dyDescent="0.25">
      <c r="A149" s="24">
        <v>147</v>
      </c>
      <c r="B14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50" spans="1:2" x14ac:dyDescent="0.25">
      <c r="A150" s="24">
        <v>148</v>
      </c>
      <c r="B15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51" spans="1:2" x14ac:dyDescent="0.25">
      <c r="A151" s="24">
        <v>149</v>
      </c>
      <c r="B15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52" spans="1:2" x14ac:dyDescent="0.25">
      <c r="A152" s="24">
        <v>150</v>
      </c>
      <c r="B15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53" spans="1:2" x14ac:dyDescent="0.25">
      <c r="A153" s="24">
        <v>151</v>
      </c>
      <c r="B15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54" spans="1:2" x14ac:dyDescent="0.25">
      <c r="A154" s="24">
        <v>152</v>
      </c>
      <c r="B15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55" spans="1:2" x14ac:dyDescent="0.25">
      <c r="A155" s="24">
        <v>153</v>
      </c>
      <c r="B15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56" spans="1:2" x14ac:dyDescent="0.25">
      <c r="A156" s="24">
        <v>154</v>
      </c>
      <c r="B15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57" spans="1:2" x14ac:dyDescent="0.25">
      <c r="A157" s="24">
        <v>155</v>
      </c>
      <c r="B15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58" spans="1:2" x14ac:dyDescent="0.25">
      <c r="A158" s="24">
        <v>156</v>
      </c>
      <c r="B15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59" spans="1:2" x14ac:dyDescent="0.25">
      <c r="A159" s="24">
        <v>157</v>
      </c>
      <c r="B15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60" spans="1:2" x14ac:dyDescent="0.25">
      <c r="A160" s="24">
        <v>158</v>
      </c>
      <c r="B16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61" spans="1:2" x14ac:dyDescent="0.25">
      <c r="A161" s="24">
        <v>159</v>
      </c>
      <c r="B16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62" spans="1:2" x14ac:dyDescent="0.25">
      <c r="A162" s="24">
        <v>160</v>
      </c>
      <c r="B16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63" spans="1:2" x14ac:dyDescent="0.25">
      <c r="A163" s="24">
        <v>161</v>
      </c>
      <c r="B16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64" spans="1:2" x14ac:dyDescent="0.25">
      <c r="A164" s="24">
        <v>162</v>
      </c>
      <c r="B16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65" spans="1:2" x14ac:dyDescent="0.25">
      <c r="A165" s="24">
        <v>163</v>
      </c>
      <c r="B16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66" spans="1:2" x14ac:dyDescent="0.25">
      <c r="A166" s="24">
        <v>164</v>
      </c>
      <c r="B16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67" spans="1:2" x14ac:dyDescent="0.25">
      <c r="A167" s="24">
        <v>165</v>
      </c>
      <c r="B16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68" spans="1:2" x14ac:dyDescent="0.25">
      <c r="A168" s="24">
        <v>166</v>
      </c>
      <c r="B16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69" spans="1:2" x14ac:dyDescent="0.25">
      <c r="A169" s="24">
        <v>167</v>
      </c>
      <c r="B16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70" spans="1:2" x14ac:dyDescent="0.25">
      <c r="A170" s="24">
        <v>168</v>
      </c>
      <c r="B17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71" spans="1:2" x14ac:dyDescent="0.25">
      <c r="A171" s="24">
        <v>169</v>
      </c>
      <c r="B17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72" spans="1:2" x14ac:dyDescent="0.25">
      <c r="A172" s="24">
        <v>170</v>
      </c>
      <c r="B17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73" spans="1:2" x14ac:dyDescent="0.25">
      <c r="A173" s="24">
        <v>171</v>
      </c>
      <c r="B17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74" spans="1:2" x14ac:dyDescent="0.25">
      <c r="A174" s="24">
        <v>172</v>
      </c>
      <c r="B17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75" spans="1:2" x14ac:dyDescent="0.25">
      <c r="A175" s="24">
        <v>173</v>
      </c>
      <c r="B17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76" spans="1:2" x14ac:dyDescent="0.25">
      <c r="A176" s="24">
        <v>174</v>
      </c>
      <c r="B17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77" spans="1:2" x14ac:dyDescent="0.25">
      <c r="A177" s="24">
        <v>175</v>
      </c>
      <c r="B17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78" spans="1:2" x14ac:dyDescent="0.25">
      <c r="A178" s="24">
        <v>176</v>
      </c>
      <c r="B17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79" spans="1:2" x14ac:dyDescent="0.25">
      <c r="A179" s="24">
        <v>177</v>
      </c>
      <c r="B17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80" spans="1:2" x14ac:dyDescent="0.25">
      <c r="A180" s="24">
        <v>178</v>
      </c>
      <c r="B18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81" spans="1:2" x14ac:dyDescent="0.25">
      <c r="A181" s="24">
        <v>179</v>
      </c>
      <c r="B18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82" spans="1:2" x14ac:dyDescent="0.25">
      <c r="A182" s="24">
        <v>180</v>
      </c>
      <c r="B18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83" spans="1:2" x14ac:dyDescent="0.25">
      <c r="A183" s="24">
        <v>181</v>
      </c>
      <c r="B18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84" spans="1:2" x14ac:dyDescent="0.25">
      <c r="A184" s="24">
        <v>182</v>
      </c>
      <c r="B18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85" spans="1:2" x14ac:dyDescent="0.25">
      <c r="A185" s="24">
        <v>183</v>
      </c>
      <c r="B18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86" spans="1:2" x14ac:dyDescent="0.25">
      <c r="A186" s="24">
        <v>184</v>
      </c>
      <c r="B18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87" spans="1:2" x14ac:dyDescent="0.25">
      <c r="A187" s="24">
        <v>185</v>
      </c>
      <c r="B18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88" spans="1:2" x14ac:dyDescent="0.25">
      <c r="A188" s="24">
        <v>186</v>
      </c>
      <c r="B18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89" spans="1:2" x14ac:dyDescent="0.25">
      <c r="A189" s="24">
        <v>187</v>
      </c>
      <c r="B18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90" spans="1:2" x14ac:dyDescent="0.25">
      <c r="A190" s="24">
        <v>188</v>
      </c>
      <c r="B19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91" spans="1:2" x14ac:dyDescent="0.25">
      <c r="A191" s="24">
        <v>189</v>
      </c>
      <c r="B19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92" spans="1:2" x14ac:dyDescent="0.25">
      <c r="A192" s="24">
        <v>190</v>
      </c>
      <c r="B19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93" spans="1:2" x14ac:dyDescent="0.25">
      <c r="A193" s="24">
        <v>191</v>
      </c>
      <c r="B193"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94" spans="1:2" x14ac:dyDescent="0.25">
      <c r="A194" s="24">
        <v>192</v>
      </c>
      <c r="B194"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95" spans="1:2" x14ac:dyDescent="0.25">
      <c r="A195" s="24">
        <v>193</v>
      </c>
      <c r="B195"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96" spans="1:2" x14ac:dyDescent="0.25">
      <c r="A196" s="24">
        <v>194</v>
      </c>
      <c r="B196"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97" spans="1:2" x14ac:dyDescent="0.25">
      <c r="A197" s="24">
        <v>195</v>
      </c>
      <c r="B197"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98" spans="1:2" x14ac:dyDescent="0.25">
      <c r="A198" s="24">
        <v>196</v>
      </c>
      <c r="B198"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199" spans="1:2" x14ac:dyDescent="0.25">
      <c r="A199" s="24">
        <v>197</v>
      </c>
      <c r="B199"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200" spans="1:2" x14ac:dyDescent="0.25">
      <c r="A200" s="24">
        <v>198</v>
      </c>
      <c r="B200"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201" spans="1:2" x14ac:dyDescent="0.25">
      <c r="A201" s="24">
        <v>199</v>
      </c>
      <c r="B201"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row r="202" spans="1:2" x14ac:dyDescent="0.25">
      <c r="A202" s="24">
        <v>200</v>
      </c>
      <c r="B202" s="1" t="e">
        <f ca="1">IF(OR(INDEX(Jahresübersicht!$A$3:$A$202,AllePositionen[[#This Row],[ID]],1)="",INDEX(Jahresübersicht!$A$3:$A$202,AllePositionen[[#This Row],[ID]],1)="Ausgaben " &amp; MID(MID(CELL("filename",$B$1),FIND("[",CELL("filename",$B$1))+1,FIND("]",CELL("filename",$B$1))-FIND("[",CELL("filename",$B$1))-1),1,4),INDEX(Jahresübersicht!$A$3:$A$202,AllePositionen[[#This Row],[ID]],1)="Position")=TRUE,#N/A,INDEX(Jahresübersicht!$A$3:$A$202,AllePositionen[[#This Row],[ID]],1))</f>
        <v>#N/A</v>
      </c>
    </row>
  </sheetData>
  <sheetProtection sheet="1" objects="1" scenarios="1"/>
  <sortState xmlns:xlrd2="http://schemas.microsoft.com/office/spreadsheetml/2017/richdata2" ref="A3:B202">
    <sortCondition ref="B3"/>
  </sortState>
  <pageMargins left="0.7" right="0.7" top="0.78740157499999996" bottom="0.78740157499999996"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515A6-C799-4A56-AEBB-E3AE827DD61E}">
  <sheetPr codeName="Tabelle19"/>
  <dimension ref="A1:E107"/>
  <sheetViews>
    <sheetView workbookViewId="0">
      <pane ySplit="7" topLeftCell="A8" activePane="bottomLeft" state="frozen"/>
      <selection pane="bottomLeft"/>
    </sheetView>
  </sheetViews>
  <sheetFormatPr baseColWidth="10" defaultColWidth="9.140625" defaultRowHeight="15" x14ac:dyDescent="0.25"/>
  <cols>
    <col min="1" max="1" width="18.85546875" customWidth="1"/>
    <col min="2" max="3" width="14.7109375" style="2" customWidth="1"/>
    <col min="4" max="4" width="30.7109375" customWidth="1"/>
    <col min="5" max="5" width="60.7109375" customWidth="1"/>
  </cols>
  <sheetData>
    <row r="1" spans="1:5" ht="15.75" x14ac:dyDescent="0.25">
      <c r="A1" s="34" t="s">
        <v>13</v>
      </c>
      <c r="B1" s="26" t="s">
        <v>1</v>
      </c>
      <c r="C1" s="26" t="s">
        <v>2</v>
      </c>
      <c r="D1" s="26" t="s">
        <v>3</v>
      </c>
    </row>
    <row r="2" spans="1:5" x14ac:dyDescent="0.25">
      <c r="A2" s="27" t="s">
        <v>5</v>
      </c>
      <c r="B2" s="2">
        <f>SUM(Februar[Einnahme])</f>
        <v>0</v>
      </c>
      <c r="C2" s="28">
        <f>SUM(Februar[Ausgabe])</f>
        <v>0</v>
      </c>
      <c r="D2" s="29">
        <f>B2-C2</f>
        <v>0</v>
      </c>
    </row>
    <row r="4" spans="1:5" x14ac:dyDescent="0.25">
      <c r="A4" t="s">
        <v>6</v>
      </c>
      <c r="B4" s="2" t="e">
        <f>Januar!B5</f>
        <v>#VALUE!</v>
      </c>
    </row>
    <row r="5" spans="1:5" x14ac:dyDescent="0.25">
      <c r="A5" t="s">
        <v>7</v>
      </c>
      <c r="B5" s="2" t="e">
        <f>B4+D2</f>
        <v>#VALUE!</v>
      </c>
    </row>
    <row r="7" spans="1:5" ht="15.75" x14ac:dyDescent="0.25">
      <c r="A7" s="31" t="s">
        <v>43</v>
      </c>
      <c r="B7" s="32" t="s">
        <v>1</v>
      </c>
      <c r="C7" s="32" t="s">
        <v>2</v>
      </c>
      <c r="D7" s="32" t="s">
        <v>0</v>
      </c>
      <c r="E7" s="32" t="s">
        <v>4</v>
      </c>
    </row>
    <row r="8" spans="1:5" x14ac:dyDescent="0.25">
      <c r="A8" s="30">
        <v>1</v>
      </c>
      <c r="B8" s="35"/>
      <c r="C8" s="41"/>
      <c r="D8" s="48"/>
      <c r="E8" s="43"/>
    </row>
    <row r="9" spans="1:5" x14ac:dyDescent="0.25">
      <c r="A9" s="30">
        <v>2</v>
      </c>
      <c r="B9" s="35"/>
      <c r="C9" s="41"/>
      <c r="D9" s="49"/>
      <c r="E9" s="43"/>
    </row>
    <row r="10" spans="1:5" x14ac:dyDescent="0.25">
      <c r="A10" s="30">
        <v>3</v>
      </c>
      <c r="B10" s="35"/>
      <c r="C10" s="41"/>
      <c r="D10" s="49"/>
      <c r="E10" s="43"/>
    </row>
    <row r="11" spans="1:5" x14ac:dyDescent="0.25">
      <c r="A11" s="30">
        <v>4</v>
      </c>
      <c r="B11" s="35"/>
      <c r="C11" s="41"/>
      <c r="D11" s="49"/>
      <c r="E11" s="43"/>
    </row>
    <row r="12" spans="1:5" x14ac:dyDescent="0.25">
      <c r="A12" s="30">
        <v>5</v>
      </c>
      <c r="B12" s="35"/>
      <c r="C12" s="41"/>
      <c r="D12" s="49"/>
      <c r="E12" s="43"/>
    </row>
    <row r="13" spans="1:5" x14ac:dyDescent="0.25">
      <c r="A13" s="30">
        <v>6</v>
      </c>
      <c r="B13" s="35"/>
      <c r="C13" s="41"/>
      <c r="D13" s="49"/>
      <c r="E13" s="43"/>
    </row>
    <row r="14" spans="1:5" x14ac:dyDescent="0.25">
      <c r="A14" s="30">
        <v>7</v>
      </c>
      <c r="B14" s="35"/>
      <c r="C14" s="41"/>
      <c r="D14" s="49"/>
      <c r="E14" s="43"/>
    </row>
    <row r="15" spans="1:5" x14ac:dyDescent="0.25">
      <c r="A15" s="30">
        <v>8</v>
      </c>
      <c r="B15" s="35"/>
      <c r="C15" s="41"/>
      <c r="D15" s="49"/>
      <c r="E15" s="43"/>
    </row>
    <row r="16" spans="1:5" x14ac:dyDescent="0.25">
      <c r="A16" s="30">
        <v>9</v>
      </c>
      <c r="B16" s="35"/>
      <c r="C16" s="41"/>
      <c r="D16" s="49"/>
      <c r="E16" s="43"/>
    </row>
    <row r="17" spans="1:5" x14ac:dyDescent="0.25">
      <c r="A17" s="30">
        <v>10</v>
      </c>
      <c r="B17" s="35"/>
      <c r="C17" s="41"/>
      <c r="D17" s="49"/>
      <c r="E17" s="43"/>
    </row>
    <row r="18" spans="1:5" x14ac:dyDescent="0.25">
      <c r="A18" s="30">
        <v>11</v>
      </c>
      <c r="B18" s="35"/>
      <c r="C18" s="41"/>
      <c r="D18" s="49"/>
      <c r="E18" s="43"/>
    </row>
    <row r="19" spans="1:5" x14ac:dyDescent="0.25">
      <c r="A19" s="30">
        <v>12</v>
      </c>
      <c r="B19" s="35"/>
      <c r="C19" s="41"/>
      <c r="D19" s="49"/>
      <c r="E19" s="43"/>
    </row>
    <row r="20" spans="1:5" x14ac:dyDescent="0.25">
      <c r="A20" s="30">
        <v>13</v>
      </c>
      <c r="B20" s="35"/>
      <c r="C20" s="41"/>
      <c r="D20" s="49"/>
      <c r="E20" s="43"/>
    </row>
    <row r="21" spans="1:5" x14ac:dyDescent="0.25">
      <c r="A21" s="30">
        <v>14</v>
      </c>
      <c r="B21" s="35"/>
      <c r="C21" s="41"/>
      <c r="D21" s="49"/>
      <c r="E21" s="43"/>
    </row>
    <row r="22" spans="1:5" x14ac:dyDescent="0.25">
      <c r="A22" s="30">
        <v>15</v>
      </c>
      <c r="B22" s="35"/>
      <c r="C22" s="41"/>
      <c r="D22" s="49"/>
      <c r="E22" s="43"/>
    </row>
    <row r="23" spans="1:5" x14ac:dyDescent="0.25">
      <c r="A23" s="30">
        <v>16</v>
      </c>
      <c r="B23" s="35"/>
      <c r="C23" s="41"/>
      <c r="D23" s="49"/>
      <c r="E23" s="43"/>
    </row>
    <row r="24" spans="1:5" x14ac:dyDescent="0.25">
      <c r="A24" s="30">
        <v>17</v>
      </c>
      <c r="B24" s="35"/>
      <c r="C24" s="41"/>
      <c r="D24" s="49"/>
      <c r="E24" s="43"/>
    </row>
    <row r="25" spans="1:5" x14ac:dyDescent="0.25">
      <c r="A25" s="30">
        <v>18</v>
      </c>
      <c r="B25" s="35"/>
      <c r="C25" s="41"/>
      <c r="D25" s="49"/>
      <c r="E25" s="43"/>
    </row>
    <row r="26" spans="1:5" x14ac:dyDescent="0.25">
      <c r="A26" s="30">
        <v>19</v>
      </c>
      <c r="B26" s="35"/>
      <c r="C26" s="41"/>
      <c r="D26" s="49"/>
      <c r="E26" s="43"/>
    </row>
    <row r="27" spans="1:5" x14ac:dyDescent="0.25">
      <c r="A27" s="30">
        <v>20</v>
      </c>
      <c r="B27" s="35"/>
      <c r="C27" s="41"/>
      <c r="D27" s="49"/>
      <c r="E27" s="43"/>
    </row>
    <row r="28" spans="1:5" x14ac:dyDescent="0.25">
      <c r="A28" s="30">
        <v>21</v>
      </c>
      <c r="B28" s="35"/>
      <c r="C28" s="41"/>
      <c r="D28" s="49"/>
      <c r="E28" s="43"/>
    </row>
    <row r="29" spans="1:5" x14ac:dyDescent="0.25">
      <c r="A29" s="30">
        <v>22</v>
      </c>
      <c r="B29" s="35"/>
      <c r="C29" s="41"/>
      <c r="D29" s="49"/>
      <c r="E29" s="43"/>
    </row>
    <row r="30" spans="1:5" x14ac:dyDescent="0.25">
      <c r="A30" s="30">
        <v>23</v>
      </c>
      <c r="B30" s="35"/>
      <c r="C30" s="41"/>
      <c r="D30" s="49"/>
      <c r="E30" s="43"/>
    </row>
    <row r="31" spans="1:5" x14ac:dyDescent="0.25">
      <c r="A31" s="30">
        <v>24</v>
      </c>
      <c r="B31" s="35"/>
      <c r="C31" s="41"/>
      <c r="D31" s="49"/>
      <c r="E31" s="43"/>
    </row>
    <row r="32" spans="1:5" x14ac:dyDescent="0.25">
      <c r="A32" s="30">
        <v>25</v>
      </c>
      <c r="B32" s="35"/>
      <c r="C32" s="41"/>
      <c r="D32" s="50"/>
      <c r="E32" s="43"/>
    </row>
    <row r="33" spans="1:5" x14ac:dyDescent="0.25">
      <c r="A33" s="30">
        <v>26</v>
      </c>
      <c r="B33" s="35"/>
      <c r="C33" s="41"/>
      <c r="D33" s="49"/>
      <c r="E33" s="43"/>
    </row>
    <row r="34" spans="1:5" x14ac:dyDescent="0.25">
      <c r="A34" s="30">
        <v>27</v>
      </c>
      <c r="B34" s="35"/>
      <c r="C34" s="41"/>
      <c r="D34" s="49"/>
      <c r="E34" s="43"/>
    </row>
    <row r="35" spans="1:5" x14ac:dyDescent="0.25">
      <c r="A35" s="30">
        <v>28</v>
      </c>
      <c r="B35" s="35"/>
      <c r="C35" s="41"/>
      <c r="D35" s="49"/>
      <c r="E35" s="43"/>
    </row>
    <row r="36" spans="1:5" x14ac:dyDescent="0.25">
      <c r="A36" s="30">
        <v>29</v>
      </c>
      <c r="B36" s="35"/>
      <c r="C36" s="41"/>
      <c r="D36" s="49"/>
      <c r="E36" s="43"/>
    </row>
    <row r="37" spans="1:5" x14ac:dyDescent="0.25">
      <c r="A37" s="30">
        <v>30</v>
      </c>
      <c r="B37" s="35"/>
      <c r="C37" s="41"/>
      <c r="D37" s="49"/>
      <c r="E37" s="43"/>
    </row>
    <row r="38" spans="1:5" x14ac:dyDescent="0.25">
      <c r="A38" s="30">
        <v>31</v>
      </c>
      <c r="B38" s="46"/>
      <c r="C38" s="47"/>
      <c r="D38" s="49"/>
      <c r="E38" s="43"/>
    </row>
    <row r="39" spans="1:5" x14ac:dyDescent="0.25">
      <c r="A39" s="30">
        <v>32</v>
      </c>
      <c r="B39" s="46"/>
      <c r="C39" s="47"/>
      <c r="D39" s="49"/>
      <c r="E39" s="43"/>
    </row>
    <row r="40" spans="1:5" x14ac:dyDescent="0.25">
      <c r="A40" s="30">
        <v>33</v>
      </c>
      <c r="B40" s="46"/>
      <c r="C40" s="47"/>
      <c r="D40" s="49"/>
      <c r="E40" s="43"/>
    </row>
    <row r="41" spans="1:5" x14ac:dyDescent="0.25">
      <c r="A41" s="30">
        <v>34</v>
      </c>
      <c r="B41" s="46"/>
      <c r="C41" s="47"/>
      <c r="D41" s="49"/>
      <c r="E41" s="43"/>
    </row>
    <row r="42" spans="1:5" x14ac:dyDescent="0.25">
      <c r="A42" s="30">
        <v>35</v>
      </c>
      <c r="B42" s="46"/>
      <c r="C42" s="47"/>
      <c r="D42" s="49"/>
      <c r="E42" s="43"/>
    </row>
    <row r="43" spans="1:5" x14ac:dyDescent="0.25">
      <c r="A43" s="30">
        <v>36</v>
      </c>
      <c r="B43" s="46"/>
      <c r="C43" s="47"/>
      <c r="D43" s="49"/>
      <c r="E43" s="43"/>
    </row>
    <row r="44" spans="1:5" x14ac:dyDescent="0.25">
      <c r="A44" s="30">
        <v>37</v>
      </c>
      <c r="B44" s="46"/>
      <c r="C44" s="47"/>
      <c r="D44" s="49"/>
      <c r="E44" s="43"/>
    </row>
    <row r="45" spans="1:5" x14ac:dyDescent="0.25">
      <c r="A45" s="30">
        <v>38</v>
      </c>
      <c r="B45" s="46"/>
      <c r="C45" s="47"/>
      <c r="D45" s="49"/>
      <c r="E45" s="43"/>
    </row>
    <row r="46" spans="1:5" x14ac:dyDescent="0.25">
      <c r="A46" s="30">
        <v>39</v>
      </c>
      <c r="B46" s="46"/>
      <c r="C46" s="47"/>
      <c r="D46" s="49"/>
      <c r="E46" s="43"/>
    </row>
    <row r="47" spans="1:5" x14ac:dyDescent="0.25">
      <c r="A47" s="30">
        <v>40</v>
      </c>
      <c r="B47" s="46"/>
      <c r="C47" s="47"/>
      <c r="D47" s="49"/>
      <c r="E47" s="43"/>
    </row>
    <row r="48" spans="1:5" x14ac:dyDescent="0.25">
      <c r="A48" s="30">
        <v>41</v>
      </c>
      <c r="B48" s="46"/>
      <c r="C48" s="47"/>
      <c r="D48" s="49"/>
      <c r="E48" s="43"/>
    </row>
    <row r="49" spans="1:5" x14ac:dyDescent="0.25">
      <c r="A49" s="30">
        <v>42</v>
      </c>
      <c r="B49" s="46"/>
      <c r="C49" s="47"/>
      <c r="D49" s="49"/>
      <c r="E49" s="43"/>
    </row>
    <row r="50" spans="1:5" x14ac:dyDescent="0.25">
      <c r="A50" s="30">
        <v>43</v>
      </c>
      <c r="B50" s="46"/>
      <c r="C50" s="47"/>
      <c r="D50" s="49"/>
      <c r="E50" s="43"/>
    </row>
    <row r="51" spans="1:5" x14ac:dyDescent="0.25">
      <c r="A51" s="30">
        <v>44</v>
      </c>
      <c r="B51" s="46"/>
      <c r="C51" s="47"/>
      <c r="D51" s="49"/>
      <c r="E51" s="43"/>
    </row>
    <row r="52" spans="1:5" x14ac:dyDescent="0.25">
      <c r="A52" s="30">
        <v>45</v>
      </c>
      <c r="B52" s="46"/>
      <c r="C52" s="47"/>
      <c r="D52" s="49"/>
      <c r="E52" s="43"/>
    </row>
    <row r="53" spans="1:5" x14ac:dyDescent="0.25">
      <c r="A53" s="30">
        <v>46</v>
      </c>
      <c r="B53" s="46"/>
      <c r="C53" s="47"/>
      <c r="D53" s="49"/>
      <c r="E53" s="43"/>
    </row>
    <row r="54" spans="1:5" x14ac:dyDescent="0.25">
      <c r="A54" s="30">
        <v>47</v>
      </c>
      <c r="B54" s="46"/>
      <c r="C54" s="47"/>
      <c r="D54" s="49"/>
      <c r="E54" s="43"/>
    </row>
    <row r="55" spans="1:5" x14ac:dyDescent="0.25">
      <c r="A55" s="30">
        <v>48</v>
      </c>
      <c r="B55" s="46"/>
      <c r="C55" s="47"/>
      <c r="D55" s="49"/>
      <c r="E55" s="43"/>
    </row>
    <row r="56" spans="1:5" x14ac:dyDescent="0.25">
      <c r="A56" s="30">
        <v>49</v>
      </c>
      <c r="B56" s="46"/>
      <c r="C56" s="47"/>
      <c r="D56" s="49"/>
      <c r="E56" s="43"/>
    </row>
    <row r="57" spans="1:5" x14ac:dyDescent="0.25">
      <c r="A57" s="30">
        <v>50</v>
      </c>
      <c r="B57" s="46"/>
      <c r="C57" s="47"/>
      <c r="D57" s="49"/>
      <c r="E57" s="43"/>
    </row>
    <row r="58" spans="1:5" x14ac:dyDescent="0.25">
      <c r="A58" s="30">
        <v>51</v>
      </c>
      <c r="B58" s="46"/>
      <c r="C58" s="47"/>
      <c r="D58" s="49"/>
      <c r="E58" s="43"/>
    </row>
    <row r="59" spans="1:5" x14ac:dyDescent="0.25">
      <c r="A59" s="30">
        <v>52</v>
      </c>
      <c r="B59" s="46"/>
      <c r="C59" s="47"/>
      <c r="D59" s="49"/>
      <c r="E59" s="43"/>
    </row>
    <row r="60" spans="1:5" x14ac:dyDescent="0.25">
      <c r="A60" s="30">
        <v>53</v>
      </c>
      <c r="B60" s="46"/>
      <c r="C60" s="47"/>
      <c r="D60" s="49"/>
      <c r="E60" s="43"/>
    </row>
    <row r="61" spans="1:5" x14ac:dyDescent="0.25">
      <c r="A61" s="30">
        <v>54</v>
      </c>
      <c r="B61" s="46"/>
      <c r="C61" s="47"/>
      <c r="D61" s="49"/>
      <c r="E61" s="43"/>
    </row>
    <row r="62" spans="1:5" x14ac:dyDescent="0.25">
      <c r="A62" s="30">
        <v>55</v>
      </c>
      <c r="B62" s="46"/>
      <c r="C62" s="47"/>
      <c r="D62" s="49"/>
      <c r="E62" s="43"/>
    </row>
    <row r="63" spans="1:5" x14ac:dyDescent="0.25">
      <c r="A63" s="30">
        <v>56</v>
      </c>
      <c r="B63" s="46"/>
      <c r="C63" s="47"/>
      <c r="D63" s="49"/>
      <c r="E63" s="43"/>
    </row>
    <row r="64" spans="1:5" x14ac:dyDescent="0.25">
      <c r="A64" s="30">
        <v>57</v>
      </c>
      <c r="B64" s="46"/>
      <c r="C64" s="47"/>
      <c r="D64" s="49"/>
      <c r="E64" s="43"/>
    </row>
    <row r="65" spans="1:5" x14ac:dyDescent="0.25">
      <c r="A65" s="30">
        <v>58</v>
      </c>
      <c r="B65" s="46"/>
      <c r="C65" s="47"/>
      <c r="D65" s="49"/>
      <c r="E65" s="43"/>
    </row>
    <row r="66" spans="1:5" x14ac:dyDescent="0.25">
      <c r="A66" s="30">
        <v>59</v>
      </c>
      <c r="B66" s="46"/>
      <c r="C66" s="47"/>
      <c r="D66" s="49"/>
      <c r="E66" s="43"/>
    </row>
    <row r="67" spans="1:5" x14ac:dyDescent="0.25">
      <c r="A67" s="30">
        <v>60</v>
      </c>
      <c r="B67" s="46"/>
      <c r="C67" s="47"/>
      <c r="D67" s="49"/>
      <c r="E67" s="43"/>
    </row>
    <row r="68" spans="1:5" x14ac:dyDescent="0.25">
      <c r="A68" s="30">
        <v>61</v>
      </c>
      <c r="B68" s="46"/>
      <c r="C68" s="47"/>
      <c r="D68" s="49"/>
      <c r="E68" s="43"/>
    </row>
    <row r="69" spans="1:5" x14ac:dyDescent="0.25">
      <c r="A69" s="30">
        <v>62</v>
      </c>
      <c r="B69" s="46"/>
      <c r="C69" s="47"/>
      <c r="D69" s="49"/>
      <c r="E69" s="43"/>
    </row>
    <row r="70" spans="1:5" x14ac:dyDescent="0.25">
      <c r="A70" s="30">
        <v>63</v>
      </c>
      <c r="B70" s="46"/>
      <c r="C70" s="47"/>
      <c r="D70" s="49"/>
      <c r="E70" s="43"/>
    </row>
    <row r="71" spans="1:5" x14ac:dyDescent="0.25">
      <c r="A71" s="30">
        <v>64</v>
      </c>
      <c r="B71" s="46"/>
      <c r="C71" s="47"/>
      <c r="D71" s="49"/>
      <c r="E71" s="43"/>
    </row>
    <row r="72" spans="1:5" x14ac:dyDescent="0.25">
      <c r="A72" s="30">
        <v>65</v>
      </c>
      <c r="B72" s="46"/>
      <c r="C72" s="47"/>
      <c r="D72" s="49"/>
      <c r="E72" s="43"/>
    </row>
    <row r="73" spans="1:5" x14ac:dyDescent="0.25">
      <c r="A73" s="30">
        <v>66</v>
      </c>
      <c r="B73" s="46"/>
      <c r="C73" s="47"/>
      <c r="D73" s="49"/>
      <c r="E73" s="43"/>
    </row>
    <row r="74" spans="1:5" x14ac:dyDescent="0.25">
      <c r="A74" s="30">
        <v>67</v>
      </c>
      <c r="B74" s="46"/>
      <c r="C74" s="47"/>
      <c r="D74" s="49"/>
      <c r="E74" s="43"/>
    </row>
    <row r="75" spans="1:5" x14ac:dyDescent="0.25">
      <c r="A75" s="30">
        <v>68</v>
      </c>
      <c r="B75" s="46"/>
      <c r="C75" s="47"/>
      <c r="D75" s="49"/>
      <c r="E75" s="43"/>
    </row>
    <row r="76" spans="1:5" x14ac:dyDescent="0.25">
      <c r="A76" s="30">
        <v>69</v>
      </c>
      <c r="B76" s="46"/>
      <c r="C76" s="47"/>
      <c r="D76" s="49"/>
      <c r="E76" s="43"/>
    </row>
    <row r="77" spans="1:5" x14ac:dyDescent="0.25">
      <c r="A77" s="30">
        <v>70</v>
      </c>
      <c r="B77" s="46"/>
      <c r="C77" s="47"/>
      <c r="D77" s="49"/>
      <c r="E77" s="43"/>
    </row>
    <row r="78" spans="1:5" x14ac:dyDescent="0.25">
      <c r="A78" s="30">
        <v>71</v>
      </c>
      <c r="B78" s="46"/>
      <c r="C78" s="47"/>
      <c r="D78" s="49"/>
      <c r="E78" s="43"/>
    </row>
    <row r="79" spans="1:5" x14ac:dyDescent="0.25">
      <c r="A79" s="30">
        <v>72</v>
      </c>
      <c r="B79" s="46"/>
      <c r="C79" s="47"/>
      <c r="D79" s="49"/>
      <c r="E79" s="43"/>
    </row>
    <row r="80" spans="1:5" x14ac:dyDescent="0.25">
      <c r="A80" s="30">
        <v>73</v>
      </c>
      <c r="B80" s="46"/>
      <c r="C80" s="47"/>
      <c r="D80" s="49"/>
      <c r="E80" s="43"/>
    </row>
    <row r="81" spans="1:5" x14ac:dyDescent="0.25">
      <c r="A81" s="30">
        <v>74</v>
      </c>
      <c r="B81" s="46"/>
      <c r="C81" s="47"/>
      <c r="D81" s="49"/>
      <c r="E81" s="43"/>
    </row>
    <row r="82" spans="1:5" x14ac:dyDescent="0.25">
      <c r="A82" s="30">
        <v>75</v>
      </c>
      <c r="B82" s="46"/>
      <c r="C82" s="47"/>
      <c r="D82" s="49"/>
      <c r="E82" s="43"/>
    </row>
    <row r="83" spans="1:5" x14ac:dyDescent="0.25">
      <c r="A83" s="30">
        <v>76</v>
      </c>
      <c r="B83" s="46"/>
      <c r="C83" s="47"/>
      <c r="D83" s="49"/>
      <c r="E83" s="43"/>
    </row>
    <row r="84" spans="1:5" x14ac:dyDescent="0.25">
      <c r="A84" s="30">
        <v>77</v>
      </c>
      <c r="B84" s="46"/>
      <c r="C84" s="47"/>
      <c r="D84" s="49"/>
      <c r="E84" s="43"/>
    </row>
    <row r="85" spans="1:5" x14ac:dyDescent="0.25">
      <c r="A85" s="30">
        <v>78</v>
      </c>
      <c r="B85" s="46"/>
      <c r="C85" s="47"/>
      <c r="D85" s="49"/>
      <c r="E85" s="43"/>
    </row>
    <row r="86" spans="1:5" x14ac:dyDescent="0.25">
      <c r="A86" s="30">
        <v>79</v>
      </c>
      <c r="B86" s="46"/>
      <c r="C86" s="47"/>
      <c r="D86" s="49"/>
      <c r="E86" s="43"/>
    </row>
    <row r="87" spans="1:5" x14ac:dyDescent="0.25">
      <c r="A87" s="30">
        <v>80</v>
      </c>
      <c r="B87" s="46"/>
      <c r="C87" s="47"/>
      <c r="D87" s="49"/>
      <c r="E87" s="43"/>
    </row>
    <row r="88" spans="1:5" x14ac:dyDescent="0.25">
      <c r="A88" s="30">
        <v>81</v>
      </c>
      <c r="B88" s="46"/>
      <c r="C88" s="47"/>
      <c r="D88" s="49"/>
      <c r="E88" s="43"/>
    </row>
    <row r="89" spans="1:5" x14ac:dyDescent="0.25">
      <c r="A89" s="30">
        <v>82</v>
      </c>
      <c r="B89" s="46"/>
      <c r="C89" s="47"/>
      <c r="D89" s="49"/>
      <c r="E89" s="43"/>
    </row>
    <row r="90" spans="1:5" x14ac:dyDescent="0.25">
      <c r="A90" s="30">
        <v>83</v>
      </c>
      <c r="B90" s="46"/>
      <c r="C90" s="47"/>
      <c r="D90" s="49"/>
      <c r="E90" s="43"/>
    </row>
    <row r="91" spans="1:5" x14ac:dyDescent="0.25">
      <c r="A91" s="30">
        <v>84</v>
      </c>
      <c r="B91" s="46"/>
      <c r="C91" s="47"/>
      <c r="D91" s="49"/>
      <c r="E91" s="43"/>
    </row>
    <row r="92" spans="1:5" x14ac:dyDescent="0.25">
      <c r="A92" s="30">
        <v>85</v>
      </c>
      <c r="B92" s="46"/>
      <c r="C92" s="47"/>
      <c r="D92" s="49"/>
      <c r="E92" s="43"/>
    </row>
    <row r="93" spans="1:5" x14ac:dyDescent="0.25">
      <c r="A93" s="30">
        <v>86</v>
      </c>
      <c r="B93" s="46"/>
      <c r="C93" s="47"/>
      <c r="D93" s="49"/>
      <c r="E93" s="43"/>
    </row>
    <row r="94" spans="1:5" x14ac:dyDescent="0.25">
      <c r="A94" s="30">
        <v>87</v>
      </c>
      <c r="B94" s="46"/>
      <c r="C94" s="47"/>
      <c r="D94" s="49"/>
      <c r="E94" s="43"/>
    </row>
    <row r="95" spans="1:5" x14ac:dyDescent="0.25">
      <c r="A95" s="30">
        <v>88</v>
      </c>
      <c r="B95" s="46"/>
      <c r="C95" s="47"/>
      <c r="D95" s="49"/>
      <c r="E95" s="43"/>
    </row>
    <row r="96" spans="1:5" x14ac:dyDescent="0.25">
      <c r="A96" s="30">
        <v>89</v>
      </c>
      <c r="B96" s="46"/>
      <c r="C96" s="47"/>
      <c r="D96" s="49"/>
      <c r="E96" s="43"/>
    </row>
    <row r="97" spans="1:5" x14ac:dyDescent="0.25">
      <c r="A97" s="30">
        <v>90</v>
      </c>
      <c r="B97" s="46"/>
      <c r="C97" s="47"/>
      <c r="D97" s="49"/>
      <c r="E97" s="43"/>
    </row>
    <row r="98" spans="1:5" x14ac:dyDescent="0.25">
      <c r="A98" s="30">
        <v>91</v>
      </c>
      <c r="B98" s="46"/>
      <c r="C98" s="47"/>
      <c r="D98" s="49"/>
      <c r="E98" s="43"/>
    </row>
    <row r="99" spans="1:5" x14ac:dyDescent="0.25">
      <c r="A99" s="30">
        <v>92</v>
      </c>
      <c r="B99" s="46"/>
      <c r="C99" s="47"/>
      <c r="D99" s="49"/>
      <c r="E99" s="43"/>
    </row>
    <row r="100" spans="1:5" x14ac:dyDescent="0.25">
      <c r="A100" s="30">
        <v>93</v>
      </c>
      <c r="B100" s="46"/>
      <c r="C100" s="47"/>
      <c r="D100" s="49"/>
      <c r="E100" s="43"/>
    </row>
    <row r="101" spans="1:5" x14ac:dyDescent="0.25">
      <c r="A101" s="30">
        <v>94</v>
      </c>
      <c r="B101" s="46"/>
      <c r="C101" s="47"/>
      <c r="D101" s="49"/>
      <c r="E101" s="43"/>
    </row>
    <row r="102" spans="1:5" x14ac:dyDescent="0.25">
      <c r="A102" s="30">
        <v>95</v>
      </c>
      <c r="B102" s="46"/>
      <c r="C102" s="47"/>
      <c r="D102" s="49"/>
      <c r="E102" s="43"/>
    </row>
    <row r="103" spans="1:5" x14ac:dyDescent="0.25">
      <c r="A103" s="30">
        <v>96</v>
      </c>
      <c r="B103" s="46"/>
      <c r="C103" s="47"/>
      <c r="D103" s="49"/>
      <c r="E103" s="43"/>
    </row>
    <row r="104" spans="1:5" x14ac:dyDescent="0.25">
      <c r="A104" s="30">
        <v>97</v>
      </c>
      <c r="B104" s="46"/>
      <c r="C104" s="47"/>
      <c r="D104" s="49"/>
      <c r="E104" s="43"/>
    </row>
    <row r="105" spans="1:5" x14ac:dyDescent="0.25">
      <c r="A105" s="30">
        <v>98</v>
      </c>
      <c r="B105" s="46"/>
      <c r="C105" s="47"/>
      <c r="D105" s="49"/>
      <c r="E105" s="43"/>
    </row>
    <row r="106" spans="1:5" x14ac:dyDescent="0.25">
      <c r="A106" s="30">
        <v>99</v>
      </c>
      <c r="B106" s="46"/>
      <c r="C106" s="47"/>
      <c r="D106" s="49"/>
      <c r="E106" s="43"/>
    </row>
    <row r="107" spans="1:5" x14ac:dyDescent="0.25">
      <c r="A107" s="30">
        <v>100</v>
      </c>
      <c r="B107" s="46"/>
      <c r="C107" s="47"/>
      <c r="D107" s="49"/>
      <c r="E107" s="43"/>
    </row>
  </sheetData>
  <sheetProtection sheet="1" objects="1" scenarios="1"/>
  <conditionalFormatting sqref="D2">
    <cfRule type="cellIs" dxfId="155" priority="2" operator="lessThan">
      <formula>0</formula>
    </cfRule>
  </conditionalFormatting>
  <conditionalFormatting sqref="B5">
    <cfRule type="cellIs" dxfId="154" priority="1" operator="lessThan">
      <formula>0</formula>
    </cfRule>
  </conditionalFormatting>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ABF75AB-685A-44DC-9A04-78F4EE76F985}">
          <x14:formula1>
            <xm:f>Alle_Positionen!$B$2:$B$202</xm:f>
          </x14:formula1>
          <xm:sqref>D8:D107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15721-6FF4-4332-8645-A86F794363CE}">
  <sheetPr codeName="Tabelle20"/>
  <dimension ref="A1:E107"/>
  <sheetViews>
    <sheetView workbookViewId="0">
      <pane ySplit="7" topLeftCell="A8" activePane="bottomLeft" state="frozen"/>
      <selection pane="bottomLeft"/>
    </sheetView>
  </sheetViews>
  <sheetFormatPr baseColWidth="10" defaultColWidth="9.140625" defaultRowHeight="15" x14ac:dyDescent="0.25"/>
  <cols>
    <col min="1" max="1" width="18.85546875" customWidth="1"/>
    <col min="2" max="3" width="14.7109375" style="2" customWidth="1"/>
    <col min="4" max="4" width="30.7109375" customWidth="1"/>
    <col min="5" max="5" width="60.7109375" customWidth="1"/>
  </cols>
  <sheetData>
    <row r="1" spans="1:5" ht="15.75" x14ac:dyDescent="0.25">
      <c r="A1" s="34" t="s">
        <v>14</v>
      </c>
      <c r="B1" s="26" t="s">
        <v>1</v>
      </c>
      <c r="C1" s="26" t="s">
        <v>2</v>
      </c>
      <c r="D1" s="26" t="s">
        <v>3</v>
      </c>
    </row>
    <row r="2" spans="1:5" x14ac:dyDescent="0.25">
      <c r="A2" s="27" t="s">
        <v>5</v>
      </c>
      <c r="B2" s="2">
        <f>SUM(März[Einnahme])</f>
        <v>0</v>
      </c>
      <c r="C2" s="28">
        <f>SUM(März[Ausgabe])</f>
        <v>0</v>
      </c>
      <c r="D2" s="29">
        <f>B2-C2</f>
        <v>0</v>
      </c>
    </row>
    <row r="4" spans="1:5" x14ac:dyDescent="0.25">
      <c r="A4" t="s">
        <v>6</v>
      </c>
      <c r="B4" s="2" t="e">
        <f>Februar!B5</f>
        <v>#VALUE!</v>
      </c>
    </row>
    <row r="5" spans="1:5" x14ac:dyDescent="0.25">
      <c r="A5" t="s">
        <v>7</v>
      </c>
      <c r="B5" s="2" t="e">
        <f>B4+D2</f>
        <v>#VALUE!</v>
      </c>
    </row>
    <row r="7" spans="1:5" ht="15.75" x14ac:dyDescent="0.25">
      <c r="A7" s="31" t="s">
        <v>43</v>
      </c>
      <c r="B7" s="32" t="s">
        <v>1</v>
      </c>
      <c r="C7" s="32" t="s">
        <v>2</v>
      </c>
      <c r="D7" s="32" t="s">
        <v>0</v>
      </c>
      <c r="E7" s="32" t="s">
        <v>4</v>
      </c>
    </row>
    <row r="8" spans="1:5" x14ac:dyDescent="0.25">
      <c r="A8" s="30">
        <v>1</v>
      </c>
      <c r="B8" s="35"/>
      <c r="C8" s="41"/>
      <c r="D8" s="48"/>
      <c r="E8" s="43"/>
    </row>
    <row r="9" spans="1:5" x14ac:dyDescent="0.25">
      <c r="A9" s="30">
        <v>2</v>
      </c>
      <c r="B9" s="35"/>
      <c r="C9" s="41"/>
      <c r="D9" s="49"/>
      <c r="E9" s="43"/>
    </row>
    <row r="10" spans="1:5" x14ac:dyDescent="0.25">
      <c r="A10" s="30">
        <v>3</v>
      </c>
      <c r="B10" s="35"/>
      <c r="C10" s="41"/>
      <c r="D10" s="49"/>
      <c r="E10" s="43"/>
    </row>
    <row r="11" spans="1:5" x14ac:dyDescent="0.25">
      <c r="A11" s="30">
        <v>4</v>
      </c>
      <c r="B11" s="35"/>
      <c r="C11" s="41"/>
      <c r="D11" s="49"/>
      <c r="E11" s="43"/>
    </row>
    <row r="12" spans="1:5" x14ac:dyDescent="0.25">
      <c r="A12" s="30">
        <v>5</v>
      </c>
      <c r="B12" s="35"/>
      <c r="C12" s="41"/>
      <c r="D12" s="49"/>
      <c r="E12" s="43"/>
    </row>
    <row r="13" spans="1:5" x14ac:dyDescent="0.25">
      <c r="A13" s="30">
        <v>6</v>
      </c>
      <c r="B13" s="35"/>
      <c r="C13" s="41"/>
      <c r="D13" s="49"/>
      <c r="E13" s="43"/>
    </row>
    <row r="14" spans="1:5" x14ac:dyDescent="0.25">
      <c r="A14" s="30">
        <v>7</v>
      </c>
      <c r="B14" s="35"/>
      <c r="C14" s="41"/>
      <c r="D14" s="49"/>
      <c r="E14" s="43"/>
    </row>
    <row r="15" spans="1:5" x14ac:dyDescent="0.25">
      <c r="A15" s="30">
        <v>8</v>
      </c>
      <c r="B15" s="35"/>
      <c r="C15" s="41"/>
      <c r="D15" s="49"/>
      <c r="E15" s="43"/>
    </row>
    <row r="16" spans="1:5" x14ac:dyDescent="0.25">
      <c r="A16" s="30">
        <v>9</v>
      </c>
      <c r="B16" s="35"/>
      <c r="C16" s="41"/>
      <c r="D16" s="49"/>
      <c r="E16" s="43"/>
    </row>
    <row r="17" spans="1:5" x14ac:dyDescent="0.25">
      <c r="A17" s="30">
        <v>10</v>
      </c>
      <c r="B17" s="35"/>
      <c r="C17" s="41"/>
      <c r="D17" s="49"/>
      <c r="E17" s="43"/>
    </row>
    <row r="18" spans="1:5" x14ac:dyDescent="0.25">
      <c r="A18" s="30">
        <v>11</v>
      </c>
      <c r="B18" s="35"/>
      <c r="C18" s="41"/>
      <c r="D18" s="49"/>
      <c r="E18" s="43"/>
    </row>
    <row r="19" spans="1:5" x14ac:dyDescent="0.25">
      <c r="A19" s="30">
        <v>12</v>
      </c>
      <c r="B19" s="35"/>
      <c r="C19" s="41"/>
      <c r="D19" s="49"/>
      <c r="E19" s="43"/>
    </row>
    <row r="20" spans="1:5" x14ac:dyDescent="0.25">
      <c r="A20" s="30">
        <v>13</v>
      </c>
      <c r="B20" s="35"/>
      <c r="C20" s="41"/>
      <c r="D20" s="49"/>
      <c r="E20" s="43"/>
    </row>
    <row r="21" spans="1:5" x14ac:dyDescent="0.25">
      <c r="A21" s="30">
        <v>14</v>
      </c>
      <c r="B21" s="35"/>
      <c r="C21" s="41"/>
      <c r="D21" s="49"/>
      <c r="E21" s="43"/>
    </row>
    <row r="22" spans="1:5" x14ac:dyDescent="0.25">
      <c r="A22" s="30">
        <v>15</v>
      </c>
      <c r="B22" s="35"/>
      <c r="C22" s="41"/>
      <c r="D22" s="49"/>
      <c r="E22" s="43"/>
    </row>
    <row r="23" spans="1:5" x14ac:dyDescent="0.25">
      <c r="A23" s="30">
        <v>16</v>
      </c>
      <c r="B23" s="35"/>
      <c r="C23" s="41"/>
      <c r="D23" s="49"/>
      <c r="E23" s="43"/>
    </row>
    <row r="24" spans="1:5" x14ac:dyDescent="0.25">
      <c r="A24" s="30">
        <v>17</v>
      </c>
      <c r="B24" s="35"/>
      <c r="C24" s="41"/>
      <c r="D24" s="49"/>
      <c r="E24" s="43"/>
    </row>
    <row r="25" spans="1:5" x14ac:dyDescent="0.25">
      <c r="A25" s="30">
        <v>18</v>
      </c>
      <c r="B25" s="35"/>
      <c r="C25" s="41"/>
      <c r="D25" s="49"/>
      <c r="E25" s="43"/>
    </row>
    <row r="26" spans="1:5" x14ac:dyDescent="0.25">
      <c r="A26" s="30">
        <v>19</v>
      </c>
      <c r="B26" s="35"/>
      <c r="C26" s="41"/>
      <c r="D26" s="49"/>
      <c r="E26" s="43"/>
    </row>
    <row r="27" spans="1:5" x14ac:dyDescent="0.25">
      <c r="A27" s="30">
        <v>20</v>
      </c>
      <c r="B27" s="35"/>
      <c r="C27" s="41"/>
      <c r="D27" s="49"/>
      <c r="E27" s="43"/>
    </row>
    <row r="28" spans="1:5" x14ac:dyDescent="0.25">
      <c r="A28" s="30">
        <v>21</v>
      </c>
      <c r="B28" s="35"/>
      <c r="C28" s="41"/>
      <c r="D28" s="49"/>
      <c r="E28" s="43"/>
    </row>
    <row r="29" spans="1:5" x14ac:dyDescent="0.25">
      <c r="A29" s="30">
        <v>22</v>
      </c>
      <c r="B29" s="35"/>
      <c r="C29" s="41"/>
      <c r="D29" s="49"/>
      <c r="E29" s="43"/>
    </row>
    <row r="30" spans="1:5" x14ac:dyDescent="0.25">
      <c r="A30" s="30">
        <v>23</v>
      </c>
      <c r="B30" s="35"/>
      <c r="C30" s="41"/>
      <c r="D30" s="49"/>
      <c r="E30" s="43"/>
    </row>
    <row r="31" spans="1:5" x14ac:dyDescent="0.25">
      <c r="A31" s="30">
        <v>24</v>
      </c>
      <c r="B31" s="35"/>
      <c r="C31" s="41"/>
      <c r="D31" s="49"/>
      <c r="E31" s="43"/>
    </row>
    <row r="32" spans="1:5" x14ac:dyDescent="0.25">
      <c r="A32" s="30">
        <v>25</v>
      </c>
      <c r="B32" s="35"/>
      <c r="C32" s="41"/>
      <c r="D32" s="50"/>
      <c r="E32" s="43"/>
    </row>
    <row r="33" spans="1:5" x14ac:dyDescent="0.25">
      <c r="A33" s="30">
        <v>26</v>
      </c>
      <c r="B33" s="35"/>
      <c r="C33" s="41"/>
      <c r="D33" s="49"/>
      <c r="E33" s="43"/>
    </row>
    <row r="34" spans="1:5" x14ac:dyDescent="0.25">
      <c r="A34" s="30">
        <v>27</v>
      </c>
      <c r="B34" s="35"/>
      <c r="C34" s="41"/>
      <c r="D34" s="49"/>
      <c r="E34" s="43"/>
    </row>
    <row r="35" spans="1:5" x14ac:dyDescent="0.25">
      <c r="A35" s="30">
        <v>28</v>
      </c>
      <c r="B35" s="35"/>
      <c r="C35" s="41"/>
      <c r="D35" s="49"/>
      <c r="E35" s="43"/>
    </row>
    <row r="36" spans="1:5" x14ac:dyDescent="0.25">
      <c r="A36" s="30">
        <v>29</v>
      </c>
      <c r="B36" s="35"/>
      <c r="C36" s="41"/>
      <c r="D36" s="49"/>
      <c r="E36" s="43"/>
    </row>
    <row r="37" spans="1:5" x14ac:dyDescent="0.25">
      <c r="A37" s="30">
        <v>30</v>
      </c>
      <c r="B37" s="35"/>
      <c r="C37" s="41"/>
      <c r="D37" s="49"/>
      <c r="E37" s="43"/>
    </row>
    <row r="38" spans="1:5" x14ac:dyDescent="0.25">
      <c r="A38" s="30">
        <v>31</v>
      </c>
      <c r="B38" s="46"/>
      <c r="C38" s="47"/>
      <c r="D38" s="49"/>
      <c r="E38" s="43"/>
    </row>
    <row r="39" spans="1:5" x14ac:dyDescent="0.25">
      <c r="A39" s="30">
        <v>32</v>
      </c>
      <c r="B39" s="46"/>
      <c r="C39" s="47"/>
      <c r="D39" s="49"/>
      <c r="E39" s="43"/>
    </row>
    <row r="40" spans="1:5" x14ac:dyDescent="0.25">
      <c r="A40" s="30">
        <v>33</v>
      </c>
      <c r="B40" s="46"/>
      <c r="C40" s="47"/>
      <c r="D40" s="49"/>
      <c r="E40" s="43"/>
    </row>
    <row r="41" spans="1:5" x14ac:dyDescent="0.25">
      <c r="A41" s="30">
        <v>34</v>
      </c>
      <c r="B41" s="46"/>
      <c r="C41" s="47"/>
      <c r="D41" s="49"/>
      <c r="E41" s="43"/>
    </row>
    <row r="42" spans="1:5" x14ac:dyDescent="0.25">
      <c r="A42" s="30">
        <v>35</v>
      </c>
      <c r="B42" s="46"/>
      <c r="C42" s="47"/>
      <c r="D42" s="49"/>
      <c r="E42" s="43"/>
    </row>
    <row r="43" spans="1:5" x14ac:dyDescent="0.25">
      <c r="A43" s="30">
        <v>36</v>
      </c>
      <c r="B43" s="46"/>
      <c r="C43" s="47"/>
      <c r="D43" s="49"/>
      <c r="E43" s="43"/>
    </row>
    <row r="44" spans="1:5" x14ac:dyDescent="0.25">
      <c r="A44" s="30">
        <v>37</v>
      </c>
      <c r="B44" s="46"/>
      <c r="C44" s="47"/>
      <c r="D44" s="49"/>
      <c r="E44" s="43"/>
    </row>
    <row r="45" spans="1:5" x14ac:dyDescent="0.25">
      <c r="A45" s="30">
        <v>38</v>
      </c>
      <c r="B45" s="46"/>
      <c r="C45" s="47"/>
      <c r="D45" s="49"/>
      <c r="E45" s="43"/>
    </row>
    <row r="46" spans="1:5" x14ac:dyDescent="0.25">
      <c r="A46" s="30">
        <v>39</v>
      </c>
      <c r="B46" s="46"/>
      <c r="C46" s="47"/>
      <c r="D46" s="49"/>
      <c r="E46" s="43"/>
    </row>
    <row r="47" spans="1:5" x14ac:dyDescent="0.25">
      <c r="A47" s="30">
        <v>40</v>
      </c>
      <c r="B47" s="46"/>
      <c r="C47" s="47"/>
      <c r="D47" s="49"/>
      <c r="E47" s="43"/>
    </row>
    <row r="48" spans="1:5" x14ac:dyDescent="0.25">
      <c r="A48" s="30">
        <v>41</v>
      </c>
      <c r="B48" s="46"/>
      <c r="C48" s="47"/>
      <c r="D48" s="49"/>
      <c r="E48" s="43"/>
    </row>
    <row r="49" spans="1:5" x14ac:dyDescent="0.25">
      <c r="A49" s="30">
        <v>42</v>
      </c>
      <c r="B49" s="46"/>
      <c r="C49" s="47"/>
      <c r="D49" s="49"/>
      <c r="E49" s="43"/>
    </row>
    <row r="50" spans="1:5" x14ac:dyDescent="0.25">
      <c r="A50" s="30">
        <v>43</v>
      </c>
      <c r="B50" s="46"/>
      <c r="C50" s="47"/>
      <c r="D50" s="49"/>
      <c r="E50" s="43"/>
    </row>
    <row r="51" spans="1:5" x14ac:dyDescent="0.25">
      <c r="A51" s="30">
        <v>44</v>
      </c>
      <c r="B51" s="46"/>
      <c r="C51" s="47"/>
      <c r="D51" s="49"/>
      <c r="E51" s="43"/>
    </row>
    <row r="52" spans="1:5" x14ac:dyDescent="0.25">
      <c r="A52" s="30">
        <v>45</v>
      </c>
      <c r="B52" s="46"/>
      <c r="C52" s="47"/>
      <c r="D52" s="49"/>
      <c r="E52" s="43"/>
    </row>
    <row r="53" spans="1:5" x14ac:dyDescent="0.25">
      <c r="A53" s="30">
        <v>46</v>
      </c>
      <c r="B53" s="46"/>
      <c r="C53" s="47"/>
      <c r="D53" s="49"/>
      <c r="E53" s="43"/>
    </row>
    <row r="54" spans="1:5" x14ac:dyDescent="0.25">
      <c r="A54" s="30">
        <v>47</v>
      </c>
      <c r="B54" s="46"/>
      <c r="C54" s="47"/>
      <c r="D54" s="49"/>
      <c r="E54" s="43"/>
    </row>
    <row r="55" spans="1:5" x14ac:dyDescent="0.25">
      <c r="A55" s="30">
        <v>48</v>
      </c>
      <c r="B55" s="46"/>
      <c r="C55" s="47"/>
      <c r="D55" s="49"/>
      <c r="E55" s="43"/>
    </row>
    <row r="56" spans="1:5" x14ac:dyDescent="0.25">
      <c r="A56" s="30">
        <v>49</v>
      </c>
      <c r="B56" s="46"/>
      <c r="C56" s="47"/>
      <c r="D56" s="49"/>
      <c r="E56" s="43"/>
    </row>
    <row r="57" spans="1:5" x14ac:dyDescent="0.25">
      <c r="A57" s="30">
        <v>50</v>
      </c>
      <c r="B57" s="46"/>
      <c r="C57" s="47"/>
      <c r="D57" s="49"/>
      <c r="E57" s="43"/>
    </row>
    <row r="58" spans="1:5" x14ac:dyDescent="0.25">
      <c r="A58" s="30">
        <v>51</v>
      </c>
      <c r="B58" s="46"/>
      <c r="C58" s="47"/>
      <c r="D58" s="49"/>
      <c r="E58" s="43"/>
    </row>
    <row r="59" spans="1:5" x14ac:dyDescent="0.25">
      <c r="A59" s="30">
        <v>52</v>
      </c>
      <c r="B59" s="46"/>
      <c r="C59" s="47"/>
      <c r="D59" s="49"/>
      <c r="E59" s="43"/>
    </row>
    <row r="60" spans="1:5" x14ac:dyDescent="0.25">
      <c r="A60" s="30">
        <v>53</v>
      </c>
      <c r="B60" s="46"/>
      <c r="C60" s="47"/>
      <c r="D60" s="49"/>
      <c r="E60" s="43"/>
    </row>
    <row r="61" spans="1:5" x14ac:dyDescent="0.25">
      <c r="A61" s="30">
        <v>54</v>
      </c>
      <c r="B61" s="46"/>
      <c r="C61" s="47"/>
      <c r="D61" s="49"/>
      <c r="E61" s="43"/>
    </row>
    <row r="62" spans="1:5" x14ac:dyDescent="0.25">
      <c r="A62" s="30">
        <v>55</v>
      </c>
      <c r="B62" s="46"/>
      <c r="C62" s="47"/>
      <c r="D62" s="49"/>
      <c r="E62" s="43"/>
    </row>
    <row r="63" spans="1:5" x14ac:dyDescent="0.25">
      <c r="A63" s="30">
        <v>56</v>
      </c>
      <c r="B63" s="46"/>
      <c r="C63" s="47"/>
      <c r="D63" s="49"/>
      <c r="E63" s="43"/>
    </row>
    <row r="64" spans="1:5" x14ac:dyDescent="0.25">
      <c r="A64" s="30">
        <v>57</v>
      </c>
      <c r="B64" s="46"/>
      <c r="C64" s="47"/>
      <c r="D64" s="49"/>
      <c r="E64" s="43"/>
    </row>
    <row r="65" spans="1:5" x14ac:dyDescent="0.25">
      <c r="A65" s="30">
        <v>58</v>
      </c>
      <c r="B65" s="46"/>
      <c r="C65" s="47"/>
      <c r="D65" s="49"/>
      <c r="E65" s="43"/>
    </row>
    <row r="66" spans="1:5" x14ac:dyDescent="0.25">
      <c r="A66" s="30">
        <v>59</v>
      </c>
      <c r="B66" s="46"/>
      <c r="C66" s="47"/>
      <c r="D66" s="49"/>
      <c r="E66" s="43"/>
    </row>
    <row r="67" spans="1:5" x14ac:dyDescent="0.25">
      <c r="A67" s="30">
        <v>60</v>
      </c>
      <c r="B67" s="46"/>
      <c r="C67" s="47"/>
      <c r="D67" s="49"/>
      <c r="E67" s="43"/>
    </row>
    <row r="68" spans="1:5" x14ac:dyDescent="0.25">
      <c r="A68" s="30">
        <v>61</v>
      </c>
      <c r="B68" s="46"/>
      <c r="C68" s="47"/>
      <c r="D68" s="49"/>
      <c r="E68" s="43"/>
    </row>
    <row r="69" spans="1:5" x14ac:dyDescent="0.25">
      <c r="A69" s="30">
        <v>62</v>
      </c>
      <c r="B69" s="46"/>
      <c r="C69" s="47"/>
      <c r="D69" s="49"/>
      <c r="E69" s="43"/>
    </row>
    <row r="70" spans="1:5" x14ac:dyDescent="0.25">
      <c r="A70" s="30">
        <v>63</v>
      </c>
      <c r="B70" s="46"/>
      <c r="C70" s="47"/>
      <c r="D70" s="49"/>
      <c r="E70" s="43"/>
    </row>
    <row r="71" spans="1:5" x14ac:dyDescent="0.25">
      <c r="A71" s="30">
        <v>64</v>
      </c>
      <c r="B71" s="46"/>
      <c r="C71" s="47"/>
      <c r="D71" s="49"/>
      <c r="E71" s="43"/>
    </row>
    <row r="72" spans="1:5" x14ac:dyDescent="0.25">
      <c r="A72" s="30">
        <v>65</v>
      </c>
      <c r="B72" s="46"/>
      <c r="C72" s="47"/>
      <c r="D72" s="49"/>
      <c r="E72" s="43"/>
    </row>
    <row r="73" spans="1:5" x14ac:dyDescent="0.25">
      <c r="A73" s="30">
        <v>66</v>
      </c>
      <c r="B73" s="46"/>
      <c r="C73" s="47"/>
      <c r="D73" s="49"/>
      <c r="E73" s="43"/>
    </row>
    <row r="74" spans="1:5" x14ac:dyDescent="0.25">
      <c r="A74" s="30">
        <v>67</v>
      </c>
      <c r="B74" s="46"/>
      <c r="C74" s="47"/>
      <c r="D74" s="49"/>
      <c r="E74" s="43"/>
    </row>
    <row r="75" spans="1:5" x14ac:dyDescent="0.25">
      <c r="A75" s="30">
        <v>68</v>
      </c>
      <c r="B75" s="46"/>
      <c r="C75" s="47"/>
      <c r="D75" s="49"/>
      <c r="E75" s="43"/>
    </row>
    <row r="76" spans="1:5" x14ac:dyDescent="0.25">
      <c r="A76" s="30">
        <v>69</v>
      </c>
      <c r="B76" s="46"/>
      <c r="C76" s="47"/>
      <c r="D76" s="49"/>
      <c r="E76" s="43"/>
    </row>
    <row r="77" spans="1:5" x14ac:dyDescent="0.25">
      <c r="A77" s="30">
        <v>70</v>
      </c>
      <c r="B77" s="46"/>
      <c r="C77" s="47"/>
      <c r="D77" s="49"/>
      <c r="E77" s="43"/>
    </row>
    <row r="78" spans="1:5" x14ac:dyDescent="0.25">
      <c r="A78" s="30">
        <v>71</v>
      </c>
      <c r="B78" s="46"/>
      <c r="C78" s="47"/>
      <c r="D78" s="49"/>
      <c r="E78" s="43"/>
    </row>
    <row r="79" spans="1:5" x14ac:dyDescent="0.25">
      <c r="A79" s="30">
        <v>72</v>
      </c>
      <c r="B79" s="46"/>
      <c r="C79" s="47"/>
      <c r="D79" s="49"/>
      <c r="E79" s="43"/>
    </row>
    <row r="80" spans="1:5" x14ac:dyDescent="0.25">
      <c r="A80" s="30">
        <v>73</v>
      </c>
      <c r="B80" s="46"/>
      <c r="C80" s="47"/>
      <c r="D80" s="49"/>
      <c r="E80" s="43"/>
    </row>
    <row r="81" spans="1:5" x14ac:dyDescent="0.25">
      <c r="A81" s="30">
        <v>74</v>
      </c>
      <c r="B81" s="46"/>
      <c r="C81" s="47"/>
      <c r="D81" s="49"/>
      <c r="E81" s="43"/>
    </row>
    <row r="82" spans="1:5" x14ac:dyDescent="0.25">
      <c r="A82" s="30">
        <v>75</v>
      </c>
      <c r="B82" s="46"/>
      <c r="C82" s="47"/>
      <c r="D82" s="49"/>
      <c r="E82" s="43"/>
    </row>
    <row r="83" spans="1:5" x14ac:dyDescent="0.25">
      <c r="A83" s="30">
        <v>76</v>
      </c>
      <c r="B83" s="46"/>
      <c r="C83" s="47"/>
      <c r="D83" s="49"/>
      <c r="E83" s="43"/>
    </row>
    <row r="84" spans="1:5" x14ac:dyDescent="0.25">
      <c r="A84" s="30">
        <v>77</v>
      </c>
      <c r="B84" s="46"/>
      <c r="C84" s="47"/>
      <c r="D84" s="49"/>
      <c r="E84" s="43"/>
    </row>
    <row r="85" spans="1:5" x14ac:dyDescent="0.25">
      <c r="A85" s="30">
        <v>78</v>
      </c>
      <c r="B85" s="46"/>
      <c r="C85" s="47"/>
      <c r="D85" s="49"/>
      <c r="E85" s="43"/>
    </row>
    <row r="86" spans="1:5" x14ac:dyDescent="0.25">
      <c r="A86" s="30">
        <v>79</v>
      </c>
      <c r="B86" s="46"/>
      <c r="C86" s="47"/>
      <c r="D86" s="49"/>
      <c r="E86" s="43"/>
    </row>
    <row r="87" spans="1:5" x14ac:dyDescent="0.25">
      <c r="A87" s="30">
        <v>80</v>
      </c>
      <c r="B87" s="46"/>
      <c r="C87" s="47"/>
      <c r="D87" s="49"/>
      <c r="E87" s="43"/>
    </row>
    <row r="88" spans="1:5" x14ac:dyDescent="0.25">
      <c r="A88" s="30">
        <v>81</v>
      </c>
      <c r="B88" s="46"/>
      <c r="C88" s="47"/>
      <c r="D88" s="49"/>
      <c r="E88" s="43"/>
    </row>
    <row r="89" spans="1:5" x14ac:dyDescent="0.25">
      <c r="A89" s="30">
        <v>82</v>
      </c>
      <c r="B89" s="46"/>
      <c r="C89" s="47"/>
      <c r="D89" s="49"/>
      <c r="E89" s="43"/>
    </row>
    <row r="90" spans="1:5" x14ac:dyDescent="0.25">
      <c r="A90" s="30">
        <v>83</v>
      </c>
      <c r="B90" s="46"/>
      <c r="C90" s="47"/>
      <c r="D90" s="49"/>
      <c r="E90" s="43"/>
    </row>
    <row r="91" spans="1:5" x14ac:dyDescent="0.25">
      <c r="A91" s="30">
        <v>84</v>
      </c>
      <c r="B91" s="46"/>
      <c r="C91" s="47"/>
      <c r="D91" s="49"/>
      <c r="E91" s="43"/>
    </row>
    <row r="92" spans="1:5" x14ac:dyDescent="0.25">
      <c r="A92" s="30">
        <v>85</v>
      </c>
      <c r="B92" s="46"/>
      <c r="C92" s="47"/>
      <c r="D92" s="49"/>
      <c r="E92" s="43"/>
    </row>
    <row r="93" spans="1:5" x14ac:dyDescent="0.25">
      <c r="A93" s="30">
        <v>86</v>
      </c>
      <c r="B93" s="46"/>
      <c r="C93" s="47"/>
      <c r="D93" s="49"/>
      <c r="E93" s="43"/>
    </row>
    <row r="94" spans="1:5" x14ac:dyDescent="0.25">
      <c r="A94" s="30">
        <v>87</v>
      </c>
      <c r="B94" s="46"/>
      <c r="C94" s="47"/>
      <c r="D94" s="49"/>
      <c r="E94" s="43"/>
    </row>
    <row r="95" spans="1:5" x14ac:dyDescent="0.25">
      <c r="A95" s="30">
        <v>88</v>
      </c>
      <c r="B95" s="46"/>
      <c r="C95" s="47"/>
      <c r="D95" s="49"/>
      <c r="E95" s="43"/>
    </row>
    <row r="96" spans="1:5" x14ac:dyDescent="0.25">
      <c r="A96" s="30">
        <v>89</v>
      </c>
      <c r="B96" s="46"/>
      <c r="C96" s="47"/>
      <c r="D96" s="49"/>
      <c r="E96" s="43"/>
    </row>
    <row r="97" spans="1:5" x14ac:dyDescent="0.25">
      <c r="A97" s="30">
        <v>90</v>
      </c>
      <c r="B97" s="46"/>
      <c r="C97" s="47"/>
      <c r="D97" s="49"/>
      <c r="E97" s="43"/>
    </row>
    <row r="98" spans="1:5" x14ac:dyDescent="0.25">
      <c r="A98" s="30">
        <v>91</v>
      </c>
      <c r="B98" s="46"/>
      <c r="C98" s="47"/>
      <c r="D98" s="49"/>
      <c r="E98" s="43"/>
    </row>
    <row r="99" spans="1:5" x14ac:dyDescent="0.25">
      <c r="A99" s="30">
        <v>92</v>
      </c>
      <c r="B99" s="46"/>
      <c r="C99" s="47"/>
      <c r="D99" s="49"/>
      <c r="E99" s="43"/>
    </row>
    <row r="100" spans="1:5" x14ac:dyDescent="0.25">
      <c r="A100" s="30">
        <v>93</v>
      </c>
      <c r="B100" s="46"/>
      <c r="C100" s="47"/>
      <c r="D100" s="49"/>
      <c r="E100" s="43"/>
    </row>
    <row r="101" spans="1:5" x14ac:dyDescent="0.25">
      <c r="A101" s="30">
        <v>94</v>
      </c>
      <c r="B101" s="46"/>
      <c r="C101" s="47"/>
      <c r="D101" s="49"/>
      <c r="E101" s="43"/>
    </row>
    <row r="102" spans="1:5" x14ac:dyDescent="0.25">
      <c r="A102" s="30">
        <v>95</v>
      </c>
      <c r="B102" s="46"/>
      <c r="C102" s="47"/>
      <c r="D102" s="49"/>
      <c r="E102" s="43"/>
    </row>
    <row r="103" spans="1:5" x14ac:dyDescent="0.25">
      <c r="A103" s="30">
        <v>96</v>
      </c>
      <c r="B103" s="46"/>
      <c r="C103" s="47"/>
      <c r="D103" s="49"/>
      <c r="E103" s="43"/>
    </row>
    <row r="104" spans="1:5" x14ac:dyDescent="0.25">
      <c r="A104" s="30">
        <v>97</v>
      </c>
      <c r="B104" s="46"/>
      <c r="C104" s="47"/>
      <c r="D104" s="49"/>
      <c r="E104" s="43"/>
    </row>
    <row r="105" spans="1:5" x14ac:dyDescent="0.25">
      <c r="A105" s="30">
        <v>98</v>
      </c>
      <c r="B105" s="46"/>
      <c r="C105" s="47"/>
      <c r="D105" s="49"/>
      <c r="E105" s="43"/>
    </row>
    <row r="106" spans="1:5" x14ac:dyDescent="0.25">
      <c r="A106" s="30">
        <v>99</v>
      </c>
      <c r="B106" s="46"/>
      <c r="C106" s="47"/>
      <c r="D106" s="49"/>
      <c r="E106" s="43"/>
    </row>
    <row r="107" spans="1:5" x14ac:dyDescent="0.25">
      <c r="A107" s="30">
        <v>100</v>
      </c>
      <c r="B107" s="46"/>
      <c r="C107" s="47"/>
      <c r="D107" s="49"/>
      <c r="E107" s="43"/>
    </row>
  </sheetData>
  <sheetProtection sheet="1" objects="1" scenarios="1"/>
  <conditionalFormatting sqref="D2">
    <cfRule type="cellIs" dxfId="146" priority="2" operator="lessThan">
      <formula>0</formula>
    </cfRule>
  </conditionalFormatting>
  <conditionalFormatting sqref="B5">
    <cfRule type="cellIs" dxfId="145" priority="1" operator="lessThan">
      <formula>0</formula>
    </cfRule>
  </conditionalFormatting>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98F92426-FCFD-4C5A-874C-F196EB348C53}">
          <x14:formula1>
            <xm:f>Alle_Positionen!$B$2:$B$202</xm:f>
          </x14:formula1>
          <xm:sqref>D8:D107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DF4F7-116F-4FC1-BC98-17AB0E764301}">
  <sheetPr codeName="Tabelle21"/>
  <dimension ref="A1:E107"/>
  <sheetViews>
    <sheetView workbookViewId="0">
      <pane ySplit="7" topLeftCell="A8" activePane="bottomLeft" state="frozen"/>
      <selection pane="bottomLeft"/>
    </sheetView>
  </sheetViews>
  <sheetFormatPr baseColWidth="10" defaultColWidth="9.140625" defaultRowHeight="15" x14ac:dyDescent="0.25"/>
  <cols>
    <col min="1" max="1" width="18.85546875" customWidth="1"/>
    <col min="2" max="3" width="14.7109375" style="2" customWidth="1"/>
    <col min="4" max="4" width="30.7109375" customWidth="1"/>
    <col min="5" max="5" width="60.7109375" customWidth="1"/>
  </cols>
  <sheetData>
    <row r="1" spans="1:5" ht="15.75" x14ac:dyDescent="0.25">
      <c r="A1" s="34" t="s">
        <v>15</v>
      </c>
      <c r="B1" s="26" t="s">
        <v>1</v>
      </c>
      <c r="C1" s="26" t="s">
        <v>2</v>
      </c>
      <c r="D1" s="26" t="s">
        <v>3</v>
      </c>
    </row>
    <row r="2" spans="1:5" x14ac:dyDescent="0.25">
      <c r="A2" s="27" t="s">
        <v>5</v>
      </c>
      <c r="B2" s="2">
        <f>SUM(April[Einnahme])</f>
        <v>0</v>
      </c>
      <c r="C2" s="28">
        <f>SUM(April[Ausgabe])</f>
        <v>0</v>
      </c>
      <c r="D2" s="29">
        <f>B2-C2</f>
        <v>0</v>
      </c>
    </row>
    <row r="4" spans="1:5" x14ac:dyDescent="0.25">
      <c r="A4" t="s">
        <v>6</v>
      </c>
      <c r="B4" s="2" t="e">
        <f>März!B5</f>
        <v>#VALUE!</v>
      </c>
    </row>
    <row r="5" spans="1:5" x14ac:dyDescent="0.25">
      <c r="A5" t="s">
        <v>7</v>
      </c>
      <c r="B5" s="2" t="e">
        <f>B4+D2</f>
        <v>#VALUE!</v>
      </c>
    </row>
    <row r="7" spans="1:5" ht="15.75" x14ac:dyDescent="0.25">
      <c r="A7" s="31" t="s">
        <v>43</v>
      </c>
      <c r="B7" s="32" t="s">
        <v>1</v>
      </c>
      <c r="C7" s="32" t="s">
        <v>2</v>
      </c>
      <c r="D7" s="32" t="s">
        <v>0</v>
      </c>
      <c r="E7" s="32" t="s">
        <v>4</v>
      </c>
    </row>
    <row r="8" spans="1:5" x14ac:dyDescent="0.25">
      <c r="A8" s="30">
        <v>1</v>
      </c>
      <c r="B8" s="35"/>
      <c r="C8" s="41"/>
      <c r="D8" s="48"/>
      <c r="E8" s="43"/>
    </row>
    <row r="9" spans="1:5" x14ac:dyDescent="0.25">
      <c r="A9" s="30">
        <v>2</v>
      </c>
      <c r="B9" s="35"/>
      <c r="C9" s="41"/>
      <c r="D9" s="49"/>
      <c r="E9" s="43"/>
    </row>
    <row r="10" spans="1:5" x14ac:dyDescent="0.25">
      <c r="A10" s="30">
        <v>3</v>
      </c>
      <c r="B10" s="35"/>
      <c r="C10" s="41"/>
      <c r="D10" s="49"/>
      <c r="E10" s="43"/>
    </row>
    <row r="11" spans="1:5" x14ac:dyDescent="0.25">
      <c r="A11" s="30">
        <v>4</v>
      </c>
      <c r="B11" s="35"/>
      <c r="C11" s="41"/>
      <c r="D11" s="49"/>
      <c r="E11" s="43"/>
    </row>
    <row r="12" spans="1:5" x14ac:dyDescent="0.25">
      <c r="A12" s="30">
        <v>5</v>
      </c>
      <c r="B12" s="35"/>
      <c r="C12" s="41"/>
      <c r="D12" s="49"/>
      <c r="E12" s="43"/>
    </row>
    <row r="13" spans="1:5" x14ac:dyDescent="0.25">
      <c r="A13" s="30">
        <v>6</v>
      </c>
      <c r="B13" s="35"/>
      <c r="C13" s="41"/>
      <c r="D13" s="49"/>
      <c r="E13" s="43"/>
    </row>
    <row r="14" spans="1:5" x14ac:dyDescent="0.25">
      <c r="A14" s="30">
        <v>7</v>
      </c>
      <c r="B14" s="35"/>
      <c r="C14" s="41"/>
      <c r="D14" s="49"/>
      <c r="E14" s="43"/>
    </row>
    <row r="15" spans="1:5" x14ac:dyDescent="0.25">
      <c r="A15" s="30">
        <v>8</v>
      </c>
      <c r="B15" s="35"/>
      <c r="C15" s="41"/>
      <c r="D15" s="49"/>
      <c r="E15" s="43"/>
    </row>
    <row r="16" spans="1:5" x14ac:dyDescent="0.25">
      <c r="A16" s="30">
        <v>9</v>
      </c>
      <c r="B16" s="35"/>
      <c r="C16" s="41"/>
      <c r="D16" s="49"/>
      <c r="E16" s="43"/>
    </row>
    <row r="17" spans="1:5" x14ac:dyDescent="0.25">
      <c r="A17" s="30">
        <v>10</v>
      </c>
      <c r="B17" s="35"/>
      <c r="C17" s="41"/>
      <c r="D17" s="49"/>
      <c r="E17" s="43"/>
    </row>
    <row r="18" spans="1:5" x14ac:dyDescent="0.25">
      <c r="A18" s="30">
        <v>11</v>
      </c>
      <c r="B18" s="35"/>
      <c r="C18" s="41"/>
      <c r="D18" s="49"/>
      <c r="E18" s="43"/>
    </row>
    <row r="19" spans="1:5" x14ac:dyDescent="0.25">
      <c r="A19" s="30">
        <v>12</v>
      </c>
      <c r="B19" s="35"/>
      <c r="C19" s="41"/>
      <c r="D19" s="49"/>
      <c r="E19" s="43"/>
    </row>
    <row r="20" spans="1:5" x14ac:dyDescent="0.25">
      <c r="A20" s="30">
        <v>13</v>
      </c>
      <c r="B20" s="35"/>
      <c r="C20" s="41"/>
      <c r="D20" s="49"/>
      <c r="E20" s="43"/>
    </row>
    <row r="21" spans="1:5" x14ac:dyDescent="0.25">
      <c r="A21" s="30">
        <v>14</v>
      </c>
      <c r="B21" s="35"/>
      <c r="C21" s="41"/>
      <c r="D21" s="49"/>
      <c r="E21" s="43"/>
    </row>
    <row r="22" spans="1:5" x14ac:dyDescent="0.25">
      <c r="A22" s="30">
        <v>15</v>
      </c>
      <c r="B22" s="35"/>
      <c r="C22" s="41"/>
      <c r="D22" s="49"/>
      <c r="E22" s="43"/>
    </row>
    <row r="23" spans="1:5" x14ac:dyDescent="0.25">
      <c r="A23" s="30">
        <v>16</v>
      </c>
      <c r="B23" s="35"/>
      <c r="C23" s="41"/>
      <c r="D23" s="49"/>
      <c r="E23" s="43"/>
    </row>
    <row r="24" spans="1:5" x14ac:dyDescent="0.25">
      <c r="A24" s="30">
        <v>17</v>
      </c>
      <c r="B24" s="35"/>
      <c r="C24" s="41"/>
      <c r="D24" s="49"/>
      <c r="E24" s="43"/>
    </row>
    <row r="25" spans="1:5" x14ac:dyDescent="0.25">
      <c r="A25" s="30">
        <v>18</v>
      </c>
      <c r="B25" s="35"/>
      <c r="C25" s="41"/>
      <c r="D25" s="49"/>
      <c r="E25" s="43"/>
    </row>
    <row r="26" spans="1:5" x14ac:dyDescent="0.25">
      <c r="A26" s="30">
        <v>19</v>
      </c>
      <c r="B26" s="35"/>
      <c r="C26" s="41"/>
      <c r="D26" s="49"/>
      <c r="E26" s="43"/>
    </row>
    <row r="27" spans="1:5" x14ac:dyDescent="0.25">
      <c r="A27" s="30">
        <v>20</v>
      </c>
      <c r="B27" s="35"/>
      <c r="C27" s="41"/>
      <c r="D27" s="49"/>
      <c r="E27" s="43"/>
    </row>
    <row r="28" spans="1:5" x14ac:dyDescent="0.25">
      <c r="A28" s="30">
        <v>21</v>
      </c>
      <c r="B28" s="35"/>
      <c r="C28" s="41"/>
      <c r="D28" s="49"/>
      <c r="E28" s="43"/>
    </row>
    <row r="29" spans="1:5" x14ac:dyDescent="0.25">
      <c r="A29" s="30">
        <v>22</v>
      </c>
      <c r="B29" s="35"/>
      <c r="C29" s="41"/>
      <c r="D29" s="49"/>
      <c r="E29" s="43"/>
    </row>
    <row r="30" spans="1:5" x14ac:dyDescent="0.25">
      <c r="A30" s="30">
        <v>23</v>
      </c>
      <c r="B30" s="35"/>
      <c r="C30" s="41"/>
      <c r="D30" s="49"/>
      <c r="E30" s="43"/>
    </row>
    <row r="31" spans="1:5" x14ac:dyDescent="0.25">
      <c r="A31" s="30">
        <v>24</v>
      </c>
      <c r="B31" s="35"/>
      <c r="C31" s="41"/>
      <c r="D31" s="49"/>
      <c r="E31" s="43"/>
    </row>
    <row r="32" spans="1:5" x14ac:dyDescent="0.25">
      <c r="A32" s="30">
        <v>25</v>
      </c>
      <c r="B32" s="35"/>
      <c r="C32" s="41"/>
      <c r="D32" s="50"/>
      <c r="E32" s="43"/>
    </row>
    <row r="33" spans="1:5" x14ac:dyDescent="0.25">
      <c r="A33" s="30">
        <v>26</v>
      </c>
      <c r="B33" s="35"/>
      <c r="C33" s="41"/>
      <c r="D33" s="49"/>
      <c r="E33" s="43"/>
    </row>
    <row r="34" spans="1:5" x14ac:dyDescent="0.25">
      <c r="A34" s="30">
        <v>27</v>
      </c>
      <c r="B34" s="35"/>
      <c r="C34" s="41"/>
      <c r="D34" s="49"/>
      <c r="E34" s="43"/>
    </row>
    <row r="35" spans="1:5" x14ac:dyDescent="0.25">
      <c r="A35" s="30">
        <v>28</v>
      </c>
      <c r="B35" s="35"/>
      <c r="C35" s="41"/>
      <c r="D35" s="49"/>
      <c r="E35" s="43"/>
    </row>
    <row r="36" spans="1:5" x14ac:dyDescent="0.25">
      <c r="A36" s="30">
        <v>29</v>
      </c>
      <c r="B36" s="35"/>
      <c r="C36" s="41"/>
      <c r="D36" s="49"/>
      <c r="E36" s="43"/>
    </row>
    <row r="37" spans="1:5" x14ac:dyDescent="0.25">
      <c r="A37" s="30">
        <v>30</v>
      </c>
      <c r="B37" s="35"/>
      <c r="C37" s="41"/>
      <c r="D37" s="49"/>
      <c r="E37" s="43"/>
    </row>
    <row r="38" spans="1:5" x14ac:dyDescent="0.25">
      <c r="A38" s="30">
        <v>31</v>
      </c>
      <c r="B38" s="46"/>
      <c r="C38" s="47"/>
      <c r="D38" s="49"/>
      <c r="E38" s="43"/>
    </row>
    <row r="39" spans="1:5" x14ac:dyDescent="0.25">
      <c r="A39" s="30">
        <v>32</v>
      </c>
      <c r="B39" s="46"/>
      <c r="C39" s="47"/>
      <c r="D39" s="49"/>
      <c r="E39" s="43"/>
    </row>
    <row r="40" spans="1:5" x14ac:dyDescent="0.25">
      <c r="A40" s="30">
        <v>33</v>
      </c>
      <c r="B40" s="46"/>
      <c r="C40" s="47"/>
      <c r="D40" s="49"/>
      <c r="E40" s="43"/>
    </row>
    <row r="41" spans="1:5" x14ac:dyDescent="0.25">
      <c r="A41" s="30">
        <v>34</v>
      </c>
      <c r="B41" s="46"/>
      <c r="C41" s="47"/>
      <c r="D41" s="49"/>
      <c r="E41" s="43"/>
    </row>
    <row r="42" spans="1:5" x14ac:dyDescent="0.25">
      <c r="A42" s="30">
        <v>35</v>
      </c>
      <c r="B42" s="46"/>
      <c r="C42" s="47"/>
      <c r="D42" s="49"/>
      <c r="E42" s="43"/>
    </row>
    <row r="43" spans="1:5" x14ac:dyDescent="0.25">
      <c r="A43" s="30">
        <v>36</v>
      </c>
      <c r="B43" s="46"/>
      <c r="C43" s="47"/>
      <c r="D43" s="49"/>
      <c r="E43" s="43"/>
    </row>
    <row r="44" spans="1:5" x14ac:dyDescent="0.25">
      <c r="A44" s="30">
        <v>37</v>
      </c>
      <c r="B44" s="46"/>
      <c r="C44" s="47"/>
      <c r="D44" s="49"/>
      <c r="E44" s="43"/>
    </row>
    <row r="45" spans="1:5" x14ac:dyDescent="0.25">
      <c r="A45" s="30">
        <v>38</v>
      </c>
      <c r="B45" s="46"/>
      <c r="C45" s="47"/>
      <c r="D45" s="49"/>
      <c r="E45" s="43"/>
    </row>
    <row r="46" spans="1:5" x14ac:dyDescent="0.25">
      <c r="A46" s="30">
        <v>39</v>
      </c>
      <c r="B46" s="46"/>
      <c r="C46" s="47"/>
      <c r="D46" s="49"/>
      <c r="E46" s="43"/>
    </row>
    <row r="47" spans="1:5" x14ac:dyDescent="0.25">
      <c r="A47" s="30">
        <v>40</v>
      </c>
      <c r="B47" s="46"/>
      <c r="C47" s="47"/>
      <c r="D47" s="49"/>
      <c r="E47" s="43"/>
    </row>
    <row r="48" spans="1:5" x14ac:dyDescent="0.25">
      <c r="A48" s="30">
        <v>41</v>
      </c>
      <c r="B48" s="46"/>
      <c r="C48" s="47"/>
      <c r="D48" s="49"/>
      <c r="E48" s="43"/>
    </row>
    <row r="49" spans="1:5" x14ac:dyDescent="0.25">
      <c r="A49" s="30">
        <v>42</v>
      </c>
      <c r="B49" s="46"/>
      <c r="C49" s="47"/>
      <c r="D49" s="49"/>
      <c r="E49" s="43"/>
    </row>
    <row r="50" spans="1:5" x14ac:dyDescent="0.25">
      <c r="A50" s="30">
        <v>43</v>
      </c>
      <c r="B50" s="46"/>
      <c r="C50" s="47"/>
      <c r="D50" s="49"/>
      <c r="E50" s="43"/>
    </row>
    <row r="51" spans="1:5" x14ac:dyDescent="0.25">
      <c r="A51" s="30">
        <v>44</v>
      </c>
      <c r="B51" s="46"/>
      <c r="C51" s="47"/>
      <c r="D51" s="49"/>
      <c r="E51" s="43"/>
    </row>
    <row r="52" spans="1:5" x14ac:dyDescent="0.25">
      <c r="A52" s="30">
        <v>45</v>
      </c>
      <c r="B52" s="46"/>
      <c r="C52" s="47"/>
      <c r="D52" s="49"/>
      <c r="E52" s="43"/>
    </row>
    <row r="53" spans="1:5" x14ac:dyDescent="0.25">
      <c r="A53" s="30">
        <v>46</v>
      </c>
      <c r="B53" s="46"/>
      <c r="C53" s="47"/>
      <c r="D53" s="49"/>
      <c r="E53" s="43"/>
    </row>
    <row r="54" spans="1:5" x14ac:dyDescent="0.25">
      <c r="A54" s="30">
        <v>47</v>
      </c>
      <c r="B54" s="46"/>
      <c r="C54" s="47"/>
      <c r="D54" s="49"/>
      <c r="E54" s="43"/>
    </row>
    <row r="55" spans="1:5" x14ac:dyDescent="0.25">
      <c r="A55" s="30">
        <v>48</v>
      </c>
      <c r="B55" s="46"/>
      <c r="C55" s="47"/>
      <c r="D55" s="49"/>
      <c r="E55" s="43"/>
    </row>
    <row r="56" spans="1:5" x14ac:dyDescent="0.25">
      <c r="A56" s="30">
        <v>49</v>
      </c>
      <c r="B56" s="46"/>
      <c r="C56" s="47"/>
      <c r="D56" s="49"/>
      <c r="E56" s="43"/>
    </row>
    <row r="57" spans="1:5" x14ac:dyDescent="0.25">
      <c r="A57" s="30">
        <v>50</v>
      </c>
      <c r="B57" s="46"/>
      <c r="C57" s="47"/>
      <c r="D57" s="49"/>
      <c r="E57" s="43"/>
    </row>
    <row r="58" spans="1:5" x14ac:dyDescent="0.25">
      <c r="A58" s="30">
        <v>51</v>
      </c>
      <c r="B58" s="46"/>
      <c r="C58" s="47"/>
      <c r="D58" s="49"/>
      <c r="E58" s="43"/>
    </row>
    <row r="59" spans="1:5" x14ac:dyDescent="0.25">
      <c r="A59" s="30">
        <v>52</v>
      </c>
      <c r="B59" s="46"/>
      <c r="C59" s="47"/>
      <c r="D59" s="49"/>
      <c r="E59" s="43"/>
    </row>
    <row r="60" spans="1:5" x14ac:dyDescent="0.25">
      <c r="A60" s="30">
        <v>53</v>
      </c>
      <c r="B60" s="46"/>
      <c r="C60" s="47"/>
      <c r="D60" s="49"/>
      <c r="E60" s="43"/>
    </row>
    <row r="61" spans="1:5" x14ac:dyDescent="0.25">
      <c r="A61" s="30">
        <v>54</v>
      </c>
      <c r="B61" s="46"/>
      <c r="C61" s="47"/>
      <c r="D61" s="49"/>
      <c r="E61" s="43"/>
    </row>
    <row r="62" spans="1:5" x14ac:dyDescent="0.25">
      <c r="A62" s="30">
        <v>55</v>
      </c>
      <c r="B62" s="46"/>
      <c r="C62" s="47"/>
      <c r="D62" s="49"/>
      <c r="E62" s="43"/>
    </row>
    <row r="63" spans="1:5" x14ac:dyDescent="0.25">
      <c r="A63" s="30">
        <v>56</v>
      </c>
      <c r="B63" s="46"/>
      <c r="C63" s="47"/>
      <c r="D63" s="49"/>
      <c r="E63" s="43"/>
    </row>
    <row r="64" spans="1:5" x14ac:dyDescent="0.25">
      <c r="A64" s="30">
        <v>57</v>
      </c>
      <c r="B64" s="46"/>
      <c r="C64" s="47"/>
      <c r="D64" s="49"/>
      <c r="E64" s="43"/>
    </row>
    <row r="65" spans="1:5" x14ac:dyDescent="0.25">
      <c r="A65" s="30">
        <v>58</v>
      </c>
      <c r="B65" s="46"/>
      <c r="C65" s="47"/>
      <c r="D65" s="49"/>
      <c r="E65" s="43"/>
    </row>
    <row r="66" spans="1:5" x14ac:dyDescent="0.25">
      <c r="A66" s="30">
        <v>59</v>
      </c>
      <c r="B66" s="46"/>
      <c r="C66" s="47"/>
      <c r="D66" s="49"/>
      <c r="E66" s="43"/>
    </row>
    <row r="67" spans="1:5" x14ac:dyDescent="0.25">
      <c r="A67" s="30">
        <v>60</v>
      </c>
      <c r="B67" s="46"/>
      <c r="C67" s="47"/>
      <c r="D67" s="49"/>
      <c r="E67" s="43"/>
    </row>
    <row r="68" spans="1:5" x14ac:dyDescent="0.25">
      <c r="A68" s="30">
        <v>61</v>
      </c>
      <c r="B68" s="46"/>
      <c r="C68" s="47"/>
      <c r="D68" s="49"/>
      <c r="E68" s="43"/>
    </row>
    <row r="69" spans="1:5" x14ac:dyDescent="0.25">
      <c r="A69" s="30">
        <v>62</v>
      </c>
      <c r="B69" s="46"/>
      <c r="C69" s="47"/>
      <c r="D69" s="49"/>
      <c r="E69" s="43"/>
    </row>
    <row r="70" spans="1:5" x14ac:dyDescent="0.25">
      <c r="A70" s="30">
        <v>63</v>
      </c>
      <c r="B70" s="46"/>
      <c r="C70" s="47"/>
      <c r="D70" s="49"/>
      <c r="E70" s="43"/>
    </row>
    <row r="71" spans="1:5" x14ac:dyDescent="0.25">
      <c r="A71" s="30">
        <v>64</v>
      </c>
      <c r="B71" s="46"/>
      <c r="C71" s="47"/>
      <c r="D71" s="49"/>
      <c r="E71" s="43"/>
    </row>
    <row r="72" spans="1:5" x14ac:dyDescent="0.25">
      <c r="A72" s="30">
        <v>65</v>
      </c>
      <c r="B72" s="46"/>
      <c r="C72" s="47"/>
      <c r="D72" s="49"/>
      <c r="E72" s="43"/>
    </row>
    <row r="73" spans="1:5" x14ac:dyDescent="0.25">
      <c r="A73" s="30">
        <v>66</v>
      </c>
      <c r="B73" s="46"/>
      <c r="C73" s="47"/>
      <c r="D73" s="49"/>
      <c r="E73" s="43"/>
    </row>
    <row r="74" spans="1:5" x14ac:dyDescent="0.25">
      <c r="A74" s="30">
        <v>67</v>
      </c>
      <c r="B74" s="46"/>
      <c r="C74" s="47"/>
      <c r="D74" s="49"/>
      <c r="E74" s="43"/>
    </row>
    <row r="75" spans="1:5" x14ac:dyDescent="0.25">
      <c r="A75" s="30">
        <v>68</v>
      </c>
      <c r="B75" s="46"/>
      <c r="C75" s="47"/>
      <c r="D75" s="49"/>
      <c r="E75" s="43"/>
    </row>
    <row r="76" spans="1:5" x14ac:dyDescent="0.25">
      <c r="A76" s="30">
        <v>69</v>
      </c>
      <c r="B76" s="46"/>
      <c r="C76" s="47"/>
      <c r="D76" s="49"/>
      <c r="E76" s="43"/>
    </row>
    <row r="77" spans="1:5" x14ac:dyDescent="0.25">
      <c r="A77" s="30">
        <v>70</v>
      </c>
      <c r="B77" s="46"/>
      <c r="C77" s="47"/>
      <c r="D77" s="49"/>
      <c r="E77" s="43"/>
    </row>
    <row r="78" spans="1:5" x14ac:dyDescent="0.25">
      <c r="A78" s="30">
        <v>71</v>
      </c>
      <c r="B78" s="46"/>
      <c r="C78" s="47"/>
      <c r="D78" s="49"/>
      <c r="E78" s="43"/>
    </row>
    <row r="79" spans="1:5" x14ac:dyDescent="0.25">
      <c r="A79" s="30">
        <v>72</v>
      </c>
      <c r="B79" s="46"/>
      <c r="C79" s="47"/>
      <c r="D79" s="49"/>
      <c r="E79" s="43"/>
    </row>
    <row r="80" spans="1:5" x14ac:dyDescent="0.25">
      <c r="A80" s="30">
        <v>73</v>
      </c>
      <c r="B80" s="46"/>
      <c r="C80" s="47"/>
      <c r="D80" s="49"/>
      <c r="E80" s="43"/>
    </row>
    <row r="81" spans="1:5" x14ac:dyDescent="0.25">
      <c r="A81" s="30">
        <v>74</v>
      </c>
      <c r="B81" s="46"/>
      <c r="C81" s="47"/>
      <c r="D81" s="49"/>
      <c r="E81" s="43"/>
    </row>
    <row r="82" spans="1:5" x14ac:dyDescent="0.25">
      <c r="A82" s="30">
        <v>75</v>
      </c>
      <c r="B82" s="46"/>
      <c r="C82" s="47"/>
      <c r="D82" s="49"/>
      <c r="E82" s="43"/>
    </row>
    <row r="83" spans="1:5" x14ac:dyDescent="0.25">
      <c r="A83" s="30">
        <v>76</v>
      </c>
      <c r="B83" s="46"/>
      <c r="C83" s="47"/>
      <c r="D83" s="49"/>
      <c r="E83" s="43"/>
    </row>
    <row r="84" spans="1:5" x14ac:dyDescent="0.25">
      <c r="A84" s="30">
        <v>77</v>
      </c>
      <c r="B84" s="46"/>
      <c r="C84" s="47"/>
      <c r="D84" s="49"/>
      <c r="E84" s="43"/>
    </row>
    <row r="85" spans="1:5" x14ac:dyDescent="0.25">
      <c r="A85" s="30">
        <v>78</v>
      </c>
      <c r="B85" s="46"/>
      <c r="C85" s="47"/>
      <c r="D85" s="49"/>
      <c r="E85" s="43"/>
    </row>
    <row r="86" spans="1:5" x14ac:dyDescent="0.25">
      <c r="A86" s="30">
        <v>79</v>
      </c>
      <c r="B86" s="46"/>
      <c r="C86" s="47"/>
      <c r="D86" s="49"/>
      <c r="E86" s="43"/>
    </row>
    <row r="87" spans="1:5" x14ac:dyDescent="0.25">
      <c r="A87" s="30">
        <v>80</v>
      </c>
      <c r="B87" s="46"/>
      <c r="C87" s="47"/>
      <c r="D87" s="49"/>
      <c r="E87" s="43"/>
    </row>
    <row r="88" spans="1:5" x14ac:dyDescent="0.25">
      <c r="A88" s="30">
        <v>81</v>
      </c>
      <c r="B88" s="46"/>
      <c r="C88" s="47"/>
      <c r="D88" s="49"/>
      <c r="E88" s="43"/>
    </row>
    <row r="89" spans="1:5" x14ac:dyDescent="0.25">
      <c r="A89" s="30">
        <v>82</v>
      </c>
      <c r="B89" s="46"/>
      <c r="C89" s="47"/>
      <c r="D89" s="49"/>
      <c r="E89" s="43"/>
    </row>
    <row r="90" spans="1:5" x14ac:dyDescent="0.25">
      <c r="A90" s="30">
        <v>83</v>
      </c>
      <c r="B90" s="46"/>
      <c r="C90" s="47"/>
      <c r="D90" s="49"/>
      <c r="E90" s="43"/>
    </row>
    <row r="91" spans="1:5" x14ac:dyDescent="0.25">
      <c r="A91" s="30">
        <v>84</v>
      </c>
      <c r="B91" s="46"/>
      <c r="C91" s="47"/>
      <c r="D91" s="49"/>
      <c r="E91" s="43"/>
    </row>
    <row r="92" spans="1:5" x14ac:dyDescent="0.25">
      <c r="A92" s="30">
        <v>85</v>
      </c>
      <c r="B92" s="46"/>
      <c r="C92" s="47"/>
      <c r="D92" s="49"/>
      <c r="E92" s="43"/>
    </row>
    <row r="93" spans="1:5" x14ac:dyDescent="0.25">
      <c r="A93" s="30">
        <v>86</v>
      </c>
      <c r="B93" s="46"/>
      <c r="C93" s="47"/>
      <c r="D93" s="49"/>
      <c r="E93" s="43"/>
    </row>
    <row r="94" spans="1:5" x14ac:dyDescent="0.25">
      <c r="A94" s="30">
        <v>87</v>
      </c>
      <c r="B94" s="46"/>
      <c r="C94" s="47"/>
      <c r="D94" s="49"/>
      <c r="E94" s="43"/>
    </row>
    <row r="95" spans="1:5" x14ac:dyDescent="0.25">
      <c r="A95" s="30">
        <v>88</v>
      </c>
      <c r="B95" s="46"/>
      <c r="C95" s="47"/>
      <c r="D95" s="49"/>
      <c r="E95" s="43"/>
    </row>
    <row r="96" spans="1:5" x14ac:dyDescent="0.25">
      <c r="A96" s="30">
        <v>89</v>
      </c>
      <c r="B96" s="46"/>
      <c r="C96" s="47"/>
      <c r="D96" s="49"/>
      <c r="E96" s="43"/>
    </row>
    <row r="97" spans="1:5" x14ac:dyDescent="0.25">
      <c r="A97" s="30">
        <v>90</v>
      </c>
      <c r="B97" s="46"/>
      <c r="C97" s="47"/>
      <c r="D97" s="49"/>
      <c r="E97" s="43"/>
    </row>
    <row r="98" spans="1:5" x14ac:dyDescent="0.25">
      <c r="A98" s="30">
        <v>91</v>
      </c>
      <c r="B98" s="46"/>
      <c r="C98" s="47"/>
      <c r="D98" s="49"/>
      <c r="E98" s="43"/>
    </row>
    <row r="99" spans="1:5" x14ac:dyDescent="0.25">
      <c r="A99" s="30">
        <v>92</v>
      </c>
      <c r="B99" s="46"/>
      <c r="C99" s="47"/>
      <c r="D99" s="49"/>
      <c r="E99" s="43"/>
    </row>
    <row r="100" spans="1:5" x14ac:dyDescent="0.25">
      <c r="A100" s="30">
        <v>93</v>
      </c>
      <c r="B100" s="46"/>
      <c r="C100" s="47"/>
      <c r="D100" s="49"/>
      <c r="E100" s="43"/>
    </row>
    <row r="101" spans="1:5" x14ac:dyDescent="0.25">
      <c r="A101" s="30">
        <v>94</v>
      </c>
      <c r="B101" s="46"/>
      <c r="C101" s="47"/>
      <c r="D101" s="49"/>
      <c r="E101" s="43"/>
    </row>
    <row r="102" spans="1:5" x14ac:dyDescent="0.25">
      <c r="A102" s="30">
        <v>95</v>
      </c>
      <c r="B102" s="46"/>
      <c r="C102" s="47"/>
      <c r="D102" s="49"/>
      <c r="E102" s="43"/>
    </row>
    <row r="103" spans="1:5" x14ac:dyDescent="0.25">
      <c r="A103" s="30">
        <v>96</v>
      </c>
      <c r="B103" s="46"/>
      <c r="C103" s="47"/>
      <c r="D103" s="49"/>
      <c r="E103" s="43"/>
    </row>
    <row r="104" spans="1:5" x14ac:dyDescent="0.25">
      <c r="A104" s="30">
        <v>97</v>
      </c>
      <c r="B104" s="46"/>
      <c r="C104" s="47"/>
      <c r="D104" s="49"/>
      <c r="E104" s="43"/>
    </row>
    <row r="105" spans="1:5" x14ac:dyDescent="0.25">
      <c r="A105" s="30">
        <v>98</v>
      </c>
      <c r="B105" s="46"/>
      <c r="C105" s="47"/>
      <c r="D105" s="49"/>
      <c r="E105" s="43"/>
    </row>
    <row r="106" spans="1:5" x14ac:dyDescent="0.25">
      <c r="A106" s="30">
        <v>99</v>
      </c>
      <c r="B106" s="46"/>
      <c r="C106" s="47"/>
      <c r="D106" s="49"/>
      <c r="E106" s="43"/>
    </row>
    <row r="107" spans="1:5" x14ac:dyDescent="0.25">
      <c r="A107" s="30">
        <v>100</v>
      </c>
      <c r="B107" s="46"/>
      <c r="C107" s="47"/>
      <c r="D107" s="49"/>
      <c r="E107" s="43"/>
    </row>
  </sheetData>
  <sheetProtection sheet="1" objects="1" scenarios="1"/>
  <conditionalFormatting sqref="D2">
    <cfRule type="cellIs" dxfId="137" priority="2" operator="lessThan">
      <formula>0</formula>
    </cfRule>
  </conditionalFormatting>
  <conditionalFormatting sqref="B5">
    <cfRule type="cellIs" dxfId="136" priority="1" operator="lessThan">
      <formula>0</formula>
    </cfRule>
  </conditionalFormatting>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6BB007AD-BAA3-4634-88EC-E0E4272FE158}">
          <x14:formula1>
            <xm:f>Alle_Positionen!$B$2:$B$202</xm:f>
          </x14:formula1>
          <xm:sqref>D8:D107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D6E75-E744-43FB-ACB6-A901133DFC47}">
  <sheetPr codeName="Tabelle22"/>
  <dimension ref="A1:E107"/>
  <sheetViews>
    <sheetView workbookViewId="0">
      <pane ySplit="7" topLeftCell="A8" activePane="bottomLeft" state="frozen"/>
      <selection pane="bottomLeft"/>
    </sheetView>
  </sheetViews>
  <sheetFormatPr baseColWidth="10" defaultColWidth="9.140625" defaultRowHeight="15" x14ac:dyDescent="0.25"/>
  <cols>
    <col min="1" max="1" width="18.85546875" customWidth="1"/>
    <col min="2" max="3" width="14.7109375" style="2" customWidth="1"/>
    <col min="4" max="4" width="30.7109375" customWidth="1"/>
    <col min="5" max="5" width="60.7109375" customWidth="1"/>
  </cols>
  <sheetData>
    <row r="1" spans="1:5" ht="15.75" x14ac:dyDescent="0.25">
      <c r="A1" s="34" t="s">
        <v>16</v>
      </c>
      <c r="B1" s="26" t="s">
        <v>1</v>
      </c>
      <c r="C1" s="26" t="s">
        <v>2</v>
      </c>
      <c r="D1" s="26" t="s">
        <v>3</v>
      </c>
    </row>
    <row r="2" spans="1:5" x14ac:dyDescent="0.25">
      <c r="A2" s="27" t="s">
        <v>5</v>
      </c>
      <c r="B2" s="2">
        <f>SUM(Mai[Einnahme])</f>
        <v>0</v>
      </c>
      <c r="C2" s="28">
        <f>SUM(Mai[Ausgabe])</f>
        <v>0</v>
      </c>
      <c r="D2" s="29">
        <f>B2-C2</f>
        <v>0</v>
      </c>
    </row>
    <row r="4" spans="1:5" x14ac:dyDescent="0.25">
      <c r="A4" t="s">
        <v>6</v>
      </c>
      <c r="B4" s="2" t="e">
        <f>April!B5</f>
        <v>#VALUE!</v>
      </c>
    </row>
    <row r="5" spans="1:5" x14ac:dyDescent="0.25">
      <c r="A5" t="s">
        <v>7</v>
      </c>
      <c r="B5" s="2" t="e">
        <f>B4+D2</f>
        <v>#VALUE!</v>
      </c>
    </row>
    <row r="7" spans="1:5" ht="15.75" x14ac:dyDescent="0.25">
      <c r="A7" s="31" t="s">
        <v>43</v>
      </c>
      <c r="B7" s="32" t="s">
        <v>1</v>
      </c>
      <c r="C7" s="32" t="s">
        <v>2</v>
      </c>
      <c r="D7" s="32" t="s">
        <v>0</v>
      </c>
      <c r="E7" s="32" t="s">
        <v>4</v>
      </c>
    </row>
    <row r="8" spans="1:5" x14ac:dyDescent="0.25">
      <c r="A8" s="30">
        <v>1</v>
      </c>
      <c r="B8" s="35"/>
      <c r="C8" s="41"/>
      <c r="D8" s="48"/>
      <c r="E8" s="43"/>
    </row>
    <row r="9" spans="1:5" x14ac:dyDescent="0.25">
      <c r="A9" s="30">
        <v>2</v>
      </c>
      <c r="B9" s="35"/>
      <c r="C9" s="41"/>
      <c r="D9" s="49"/>
      <c r="E9" s="43"/>
    </row>
    <row r="10" spans="1:5" x14ac:dyDescent="0.25">
      <c r="A10" s="30">
        <v>3</v>
      </c>
      <c r="B10" s="35"/>
      <c r="C10" s="41"/>
      <c r="D10" s="49"/>
      <c r="E10" s="43"/>
    </row>
    <row r="11" spans="1:5" x14ac:dyDescent="0.25">
      <c r="A11" s="30">
        <v>4</v>
      </c>
      <c r="B11" s="35"/>
      <c r="C11" s="41"/>
      <c r="D11" s="49"/>
      <c r="E11" s="43"/>
    </row>
    <row r="12" spans="1:5" x14ac:dyDescent="0.25">
      <c r="A12" s="30">
        <v>5</v>
      </c>
      <c r="B12" s="35"/>
      <c r="C12" s="41"/>
      <c r="D12" s="49"/>
      <c r="E12" s="43"/>
    </row>
    <row r="13" spans="1:5" x14ac:dyDescent="0.25">
      <c r="A13" s="30">
        <v>6</v>
      </c>
      <c r="B13" s="35"/>
      <c r="C13" s="41"/>
      <c r="D13" s="49"/>
      <c r="E13" s="43"/>
    </row>
    <row r="14" spans="1:5" x14ac:dyDescent="0.25">
      <c r="A14" s="30">
        <v>7</v>
      </c>
      <c r="B14" s="35"/>
      <c r="C14" s="41"/>
      <c r="D14" s="49"/>
      <c r="E14" s="43"/>
    </row>
    <row r="15" spans="1:5" x14ac:dyDescent="0.25">
      <c r="A15" s="30">
        <v>8</v>
      </c>
      <c r="B15" s="35"/>
      <c r="C15" s="41"/>
      <c r="D15" s="49"/>
      <c r="E15" s="43"/>
    </row>
    <row r="16" spans="1:5" x14ac:dyDescent="0.25">
      <c r="A16" s="30">
        <v>9</v>
      </c>
      <c r="B16" s="35"/>
      <c r="C16" s="41"/>
      <c r="D16" s="49"/>
      <c r="E16" s="43"/>
    </row>
    <row r="17" spans="1:5" x14ac:dyDescent="0.25">
      <c r="A17" s="30">
        <v>10</v>
      </c>
      <c r="B17" s="35"/>
      <c r="C17" s="41"/>
      <c r="D17" s="49"/>
      <c r="E17" s="43"/>
    </row>
    <row r="18" spans="1:5" x14ac:dyDescent="0.25">
      <c r="A18" s="30">
        <v>11</v>
      </c>
      <c r="B18" s="35"/>
      <c r="C18" s="41"/>
      <c r="D18" s="49"/>
      <c r="E18" s="43"/>
    </row>
    <row r="19" spans="1:5" x14ac:dyDescent="0.25">
      <c r="A19" s="30">
        <v>12</v>
      </c>
      <c r="B19" s="35"/>
      <c r="C19" s="41"/>
      <c r="D19" s="49"/>
      <c r="E19" s="43"/>
    </row>
    <row r="20" spans="1:5" x14ac:dyDescent="0.25">
      <c r="A20" s="30">
        <v>13</v>
      </c>
      <c r="B20" s="35"/>
      <c r="C20" s="41"/>
      <c r="D20" s="49"/>
      <c r="E20" s="43"/>
    </row>
    <row r="21" spans="1:5" x14ac:dyDescent="0.25">
      <c r="A21" s="30">
        <v>14</v>
      </c>
      <c r="B21" s="35"/>
      <c r="C21" s="41"/>
      <c r="D21" s="49"/>
      <c r="E21" s="43"/>
    </row>
    <row r="22" spans="1:5" x14ac:dyDescent="0.25">
      <c r="A22" s="30">
        <v>15</v>
      </c>
      <c r="B22" s="35"/>
      <c r="C22" s="41"/>
      <c r="D22" s="49"/>
      <c r="E22" s="43"/>
    </row>
    <row r="23" spans="1:5" x14ac:dyDescent="0.25">
      <c r="A23" s="30">
        <v>16</v>
      </c>
      <c r="B23" s="35"/>
      <c r="C23" s="41"/>
      <c r="D23" s="49"/>
      <c r="E23" s="43"/>
    </row>
    <row r="24" spans="1:5" x14ac:dyDescent="0.25">
      <c r="A24" s="30">
        <v>17</v>
      </c>
      <c r="B24" s="35"/>
      <c r="C24" s="41"/>
      <c r="D24" s="49"/>
      <c r="E24" s="43"/>
    </row>
    <row r="25" spans="1:5" x14ac:dyDescent="0.25">
      <c r="A25" s="30">
        <v>18</v>
      </c>
      <c r="B25" s="35"/>
      <c r="C25" s="41"/>
      <c r="D25" s="49"/>
      <c r="E25" s="43"/>
    </row>
    <row r="26" spans="1:5" x14ac:dyDescent="0.25">
      <c r="A26" s="30">
        <v>19</v>
      </c>
      <c r="B26" s="35"/>
      <c r="C26" s="41"/>
      <c r="D26" s="49"/>
      <c r="E26" s="43"/>
    </row>
    <row r="27" spans="1:5" x14ac:dyDescent="0.25">
      <c r="A27" s="30">
        <v>20</v>
      </c>
      <c r="B27" s="35"/>
      <c r="C27" s="41"/>
      <c r="D27" s="49"/>
      <c r="E27" s="43"/>
    </row>
    <row r="28" spans="1:5" x14ac:dyDescent="0.25">
      <c r="A28" s="30">
        <v>21</v>
      </c>
      <c r="B28" s="35"/>
      <c r="C28" s="41"/>
      <c r="D28" s="49"/>
      <c r="E28" s="43"/>
    </row>
    <row r="29" spans="1:5" x14ac:dyDescent="0.25">
      <c r="A29" s="30">
        <v>22</v>
      </c>
      <c r="B29" s="35"/>
      <c r="C29" s="41"/>
      <c r="D29" s="49"/>
      <c r="E29" s="43"/>
    </row>
    <row r="30" spans="1:5" x14ac:dyDescent="0.25">
      <c r="A30" s="30">
        <v>23</v>
      </c>
      <c r="B30" s="35"/>
      <c r="C30" s="41"/>
      <c r="D30" s="49"/>
      <c r="E30" s="43"/>
    </row>
    <row r="31" spans="1:5" x14ac:dyDescent="0.25">
      <c r="A31" s="30">
        <v>24</v>
      </c>
      <c r="B31" s="35"/>
      <c r="C31" s="41"/>
      <c r="D31" s="49"/>
      <c r="E31" s="43"/>
    </row>
    <row r="32" spans="1:5" x14ac:dyDescent="0.25">
      <c r="A32" s="30">
        <v>25</v>
      </c>
      <c r="B32" s="35"/>
      <c r="C32" s="41"/>
      <c r="D32" s="50"/>
      <c r="E32" s="43"/>
    </row>
    <row r="33" spans="1:5" x14ac:dyDescent="0.25">
      <c r="A33" s="30">
        <v>26</v>
      </c>
      <c r="B33" s="35"/>
      <c r="C33" s="41"/>
      <c r="D33" s="49"/>
      <c r="E33" s="43"/>
    </row>
    <row r="34" spans="1:5" x14ac:dyDescent="0.25">
      <c r="A34" s="30">
        <v>27</v>
      </c>
      <c r="B34" s="35"/>
      <c r="C34" s="41"/>
      <c r="D34" s="49"/>
      <c r="E34" s="43"/>
    </row>
    <row r="35" spans="1:5" x14ac:dyDescent="0.25">
      <c r="A35" s="30">
        <v>28</v>
      </c>
      <c r="B35" s="35"/>
      <c r="C35" s="41"/>
      <c r="D35" s="49"/>
      <c r="E35" s="43"/>
    </row>
    <row r="36" spans="1:5" x14ac:dyDescent="0.25">
      <c r="A36" s="30">
        <v>29</v>
      </c>
      <c r="B36" s="35"/>
      <c r="C36" s="41"/>
      <c r="D36" s="49"/>
      <c r="E36" s="43"/>
    </row>
    <row r="37" spans="1:5" x14ac:dyDescent="0.25">
      <c r="A37" s="30">
        <v>30</v>
      </c>
      <c r="B37" s="35"/>
      <c r="C37" s="41"/>
      <c r="D37" s="49"/>
      <c r="E37" s="43"/>
    </row>
    <row r="38" spans="1:5" x14ac:dyDescent="0.25">
      <c r="A38" s="30">
        <v>31</v>
      </c>
      <c r="B38" s="46"/>
      <c r="C38" s="47"/>
      <c r="D38" s="49"/>
      <c r="E38" s="43"/>
    </row>
    <row r="39" spans="1:5" x14ac:dyDescent="0.25">
      <c r="A39" s="30">
        <v>32</v>
      </c>
      <c r="B39" s="46"/>
      <c r="C39" s="47"/>
      <c r="D39" s="49"/>
      <c r="E39" s="43"/>
    </row>
    <row r="40" spans="1:5" x14ac:dyDescent="0.25">
      <c r="A40" s="30">
        <v>33</v>
      </c>
      <c r="B40" s="46"/>
      <c r="C40" s="47"/>
      <c r="D40" s="49"/>
      <c r="E40" s="43"/>
    </row>
    <row r="41" spans="1:5" x14ac:dyDescent="0.25">
      <c r="A41" s="30">
        <v>34</v>
      </c>
      <c r="B41" s="46"/>
      <c r="C41" s="47"/>
      <c r="D41" s="49"/>
      <c r="E41" s="43"/>
    </row>
    <row r="42" spans="1:5" x14ac:dyDescent="0.25">
      <c r="A42" s="30">
        <v>35</v>
      </c>
      <c r="B42" s="46"/>
      <c r="C42" s="47"/>
      <c r="D42" s="49"/>
      <c r="E42" s="43"/>
    </row>
    <row r="43" spans="1:5" x14ac:dyDescent="0.25">
      <c r="A43" s="30">
        <v>36</v>
      </c>
      <c r="B43" s="46"/>
      <c r="C43" s="47"/>
      <c r="D43" s="49"/>
      <c r="E43" s="43"/>
    </row>
    <row r="44" spans="1:5" x14ac:dyDescent="0.25">
      <c r="A44" s="30">
        <v>37</v>
      </c>
      <c r="B44" s="46"/>
      <c r="C44" s="47"/>
      <c r="D44" s="49"/>
      <c r="E44" s="43"/>
    </row>
    <row r="45" spans="1:5" x14ac:dyDescent="0.25">
      <c r="A45" s="30">
        <v>38</v>
      </c>
      <c r="B45" s="46"/>
      <c r="C45" s="47"/>
      <c r="D45" s="49"/>
      <c r="E45" s="43"/>
    </row>
    <row r="46" spans="1:5" x14ac:dyDescent="0.25">
      <c r="A46" s="30">
        <v>39</v>
      </c>
      <c r="B46" s="46"/>
      <c r="C46" s="47"/>
      <c r="D46" s="49"/>
      <c r="E46" s="43"/>
    </row>
    <row r="47" spans="1:5" x14ac:dyDescent="0.25">
      <c r="A47" s="30">
        <v>40</v>
      </c>
      <c r="B47" s="46"/>
      <c r="C47" s="47"/>
      <c r="D47" s="49"/>
      <c r="E47" s="43"/>
    </row>
    <row r="48" spans="1:5" x14ac:dyDescent="0.25">
      <c r="A48" s="30">
        <v>41</v>
      </c>
      <c r="B48" s="46"/>
      <c r="C48" s="47"/>
      <c r="D48" s="49"/>
      <c r="E48" s="43"/>
    </row>
    <row r="49" spans="1:5" x14ac:dyDescent="0.25">
      <c r="A49" s="30">
        <v>42</v>
      </c>
      <c r="B49" s="46"/>
      <c r="C49" s="47"/>
      <c r="D49" s="49"/>
      <c r="E49" s="43"/>
    </row>
    <row r="50" spans="1:5" x14ac:dyDescent="0.25">
      <c r="A50" s="30">
        <v>43</v>
      </c>
      <c r="B50" s="46"/>
      <c r="C50" s="47"/>
      <c r="D50" s="49"/>
      <c r="E50" s="43"/>
    </row>
    <row r="51" spans="1:5" x14ac:dyDescent="0.25">
      <c r="A51" s="30">
        <v>44</v>
      </c>
      <c r="B51" s="46"/>
      <c r="C51" s="47"/>
      <c r="D51" s="49"/>
      <c r="E51" s="43"/>
    </row>
    <row r="52" spans="1:5" x14ac:dyDescent="0.25">
      <c r="A52" s="30">
        <v>45</v>
      </c>
      <c r="B52" s="46"/>
      <c r="C52" s="47"/>
      <c r="D52" s="49"/>
      <c r="E52" s="43"/>
    </row>
    <row r="53" spans="1:5" x14ac:dyDescent="0.25">
      <c r="A53" s="30">
        <v>46</v>
      </c>
      <c r="B53" s="46"/>
      <c r="C53" s="47"/>
      <c r="D53" s="49"/>
      <c r="E53" s="43"/>
    </row>
    <row r="54" spans="1:5" x14ac:dyDescent="0.25">
      <c r="A54" s="30">
        <v>47</v>
      </c>
      <c r="B54" s="46"/>
      <c r="C54" s="47"/>
      <c r="D54" s="49"/>
      <c r="E54" s="43"/>
    </row>
    <row r="55" spans="1:5" x14ac:dyDescent="0.25">
      <c r="A55" s="30">
        <v>48</v>
      </c>
      <c r="B55" s="46"/>
      <c r="C55" s="47"/>
      <c r="D55" s="49"/>
      <c r="E55" s="43"/>
    </row>
    <row r="56" spans="1:5" x14ac:dyDescent="0.25">
      <c r="A56" s="30">
        <v>49</v>
      </c>
      <c r="B56" s="46"/>
      <c r="C56" s="47"/>
      <c r="D56" s="49"/>
      <c r="E56" s="43"/>
    </row>
    <row r="57" spans="1:5" x14ac:dyDescent="0.25">
      <c r="A57" s="30">
        <v>50</v>
      </c>
      <c r="B57" s="46"/>
      <c r="C57" s="47"/>
      <c r="D57" s="49"/>
      <c r="E57" s="43"/>
    </row>
    <row r="58" spans="1:5" x14ac:dyDescent="0.25">
      <c r="A58" s="30">
        <v>51</v>
      </c>
      <c r="B58" s="46"/>
      <c r="C58" s="47"/>
      <c r="D58" s="49"/>
      <c r="E58" s="43"/>
    </row>
    <row r="59" spans="1:5" x14ac:dyDescent="0.25">
      <c r="A59" s="30">
        <v>52</v>
      </c>
      <c r="B59" s="46"/>
      <c r="C59" s="47"/>
      <c r="D59" s="49"/>
      <c r="E59" s="43"/>
    </row>
    <row r="60" spans="1:5" x14ac:dyDescent="0.25">
      <c r="A60" s="30">
        <v>53</v>
      </c>
      <c r="B60" s="46"/>
      <c r="C60" s="47"/>
      <c r="D60" s="49"/>
      <c r="E60" s="43"/>
    </row>
    <row r="61" spans="1:5" x14ac:dyDescent="0.25">
      <c r="A61" s="30">
        <v>54</v>
      </c>
      <c r="B61" s="46"/>
      <c r="C61" s="47"/>
      <c r="D61" s="49"/>
      <c r="E61" s="43"/>
    </row>
    <row r="62" spans="1:5" x14ac:dyDescent="0.25">
      <c r="A62" s="30">
        <v>55</v>
      </c>
      <c r="B62" s="46"/>
      <c r="C62" s="47"/>
      <c r="D62" s="49"/>
      <c r="E62" s="43"/>
    </row>
    <row r="63" spans="1:5" x14ac:dyDescent="0.25">
      <c r="A63" s="30">
        <v>56</v>
      </c>
      <c r="B63" s="46"/>
      <c r="C63" s="47"/>
      <c r="D63" s="49"/>
      <c r="E63" s="43"/>
    </row>
    <row r="64" spans="1:5" x14ac:dyDescent="0.25">
      <c r="A64" s="30">
        <v>57</v>
      </c>
      <c r="B64" s="46"/>
      <c r="C64" s="47"/>
      <c r="D64" s="49"/>
      <c r="E64" s="43"/>
    </row>
    <row r="65" spans="1:5" x14ac:dyDescent="0.25">
      <c r="A65" s="30">
        <v>58</v>
      </c>
      <c r="B65" s="46"/>
      <c r="C65" s="47"/>
      <c r="D65" s="49"/>
      <c r="E65" s="43"/>
    </row>
    <row r="66" spans="1:5" x14ac:dyDescent="0.25">
      <c r="A66" s="30">
        <v>59</v>
      </c>
      <c r="B66" s="46"/>
      <c r="C66" s="47"/>
      <c r="D66" s="49"/>
      <c r="E66" s="43"/>
    </row>
    <row r="67" spans="1:5" x14ac:dyDescent="0.25">
      <c r="A67" s="30">
        <v>60</v>
      </c>
      <c r="B67" s="46"/>
      <c r="C67" s="47"/>
      <c r="D67" s="49"/>
      <c r="E67" s="43"/>
    </row>
    <row r="68" spans="1:5" x14ac:dyDescent="0.25">
      <c r="A68" s="30">
        <v>61</v>
      </c>
      <c r="B68" s="46"/>
      <c r="C68" s="47"/>
      <c r="D68" s="49"/>
      <c r="E68" s="43"/>
    </row>
    <row r="69" spans="1:5" x14ac:dyDescent="0.25">
      <c r="A69" s="30">
        <v>62</v>
      </c>
      <c r="B69" s="46"/>
      <c r="C69" s="47"/>
      <c r="D69" s="49"/>
      <c r="E69" s="43"/>
    </row>
    <row r="70" spans="1:5" x14ac:dyDescent="0.25">
      <c r="A70" s="30">
        <v>63</v>
      </c>
      <c r="B70" s="46"/>
      <c r="C70" s="47"/>
      <c r="D70" s="49"/>
      <c r="E70" s="43"/>
    </row>
    <row r="71" spans="1:5" x14ac:dyDescent="0.25">
      <c r="A71" s="30">
        <v>64</v>
      </c>
      <c r="B71" s="46"/>
      <c r="C71" s="47"/>
      <c r="D71" s="49"/>
      <c r="E71" s="43"/>
    </row>
    <row r="72" spans="1:5" x14ac:dyDescent="0.25">
      <c r="A72" s="30">
        <v>65</v>
      </c>
      <c r="B72" s="46"/>
      <c r="C72" s="47"/>
      <c r="D72" s="49"/>
      <c r="E72" s="43"/>
    </row>
    <row r="73" spans="1:5" x14ac:dyDescent="0.25">
      <c r="A73" s="30">
        <v>66</v>
      </c>
      <c r="B73" s="46"/>
      <c r="C73" s="47"/>
      <c r="D73" s="49"/>
      <c r="E73" s="43"/>
    </row>
    <row r="74" spans="1:5" x14ac:dyDescent="0.25">
      <c r="A74" s="30">
        <v>67</v>
      </c>
      <c r="B74" s="46"/>
      <c r="C74" s="47"/>
      <c r="D74" s="49"/>
      <c r="E74" s="43"/>
    </row>
    <row r="75" spans="1:5" x14ac:dyDescent="0.25">
      <c r="A75" s="30">
        <v>68</v>
      </c>
      <c r="B75" s="46"/>
      <c r="C75" s="47"/>
      <c r="D75" s="49"/>
      <c r="E75" s="43"/>
    </row>
    <row r="76" spans="1:5" x14ac:dyDescent="0.25">
      <c r="A76" s="30">
        <v>69</v>
      </c>
      <c r="B76" s="46"/>
      <c r="C76" s="47"/>
      <c r="D76" s="49"/>
      <c r="E76" s="43"/>
    </row>
    <row r="77" spans="1:5" x14ac:dyDescent="0.25">
      <c r="A77" s="30">
        <v>70</v>
      </c>
      <c r="B77" s="46"/>
      <c r="C77" s="47"/>
      <c r="D77" s="49"/>
      <c r="E77" s="43"/>
    </row>
    <row r="78" spans="1:5" x14ac:dyDescent="0.25">
      <c r="A78" s="30">
        <v>71</v>
      </c>
      <c r="B78" s="46"/>
      <c r="C78" s="47"/>
      <c r="D78" s="49"/>
      <c r="E78" s="43"/>
    </row>
    <row r="79" spans="1:5" x14ac:dyDescent="0.25">
      <c r="A79" s="30">
        <v>72</v>
      </c>
      <c r="B79" s="46"/>
      <c r="C79" s="47"/>
      <c r="D79" s="49"/>
      <c r="E79" s="43"/>
    </row>
    <row r="80" spans="1:5" x14ac:dyDescent="0.25">
      <c r="A80" s="30">
        <v>73</v>
      </c>
      <c r="B80" s="46"/>
      <c r="C80" s="47"/>
      <c r="D80" s="49"/>
      <c r="E80" s="43"/>
    </row>
    <row r="81" spans="1:5" x14ac:dyDescent="0.25">
      <c r="A81" s="30">
        <v>74</v>
      </c>
      <c r="B81" s="46"/>
      <c r="C81" s="47"/>
      <c r="D81" s="49"/>
      <c r="E81" s="43"/>
    </row>
    <row r="82" spans="1:5" x14ac:dyDescent="0.25">
      <c r="A82" s="30">
        <v>75</v>
      </c>
      <c r="B82" s="46"/>
      <c r="C82" s="47"/>
      <c r="D82" s="49"/>
      <c r="E82" s="43"/>
    </row>
    <row r="83" spans="1:5" x14ac:dyDescent="0.25">
      <c r="A83" s="30">
        <v>76</v>
      </c>
      <c r="B83" s="46"/>
      <c r="C83" s="47"/>
      <c r="D83" s="49"/>
      <c r="E83" s="43"/>
    </row>
    <row r="84" spans="1:5" x14ac:dyDescent="0.25">
      <c r="A84" s="30">
        <v>77</v>
      </c>
      <c r="B84" s="46"/>
      <c r="C84" s="47"/>
      <c r="D84" s="49"/>
      <c r="E84" s="43"/>
    </row>
    <row r="85" spans="1:5" x14ac:dyDescent="0.25">
      <c r="A85" s="30">
        <v>78</v>
      </c>
      <c r="B85" s="46"/>
      <c r="C85" s="47"/>
      <c r="D85" s="49"/>
      <c r="E85" s="43"/>
    </row>
    <row r="86" spans="1:5" x14ac:dyDescent="0.25">
      <c r="A86" s="30">
        <v>79</v>
      </c>
      <c r="B86" s="46"/>
      <c r="C86" s="47"/>
      <c r="D86" s="49"/>
      <c r="E86" s="43"/>
    </row>
    <row r="87" spans="1:5" x14ac:dyDescent="0.25">
      <c r="A87" s="30">
        <v>80</v>
      </c>
      <c r="B87" s="46"/>
      <c r="C87" s="47"/>
      <c r="D87" s="49"/>
      <c r="E87" s="43"/>
    </row>
    <row r="88" spans="1:5" x14ac:dyDescent="0.25">
      <c r="A88" s="30">
        <v>81</v>
      </c>
      <c r="B88" s="46"/>
      <c r="C88" s="47"/>
      <c r="D88" s="49"/>
      <c r="E88" s="43"/>
    </row>
    <row r="89" spans="1:5" x14ac:dyDescent="0.25">
      <c r="A89" s="30">
        <v>82</v>
      </c>
      <c r="B89" s="46"/>
      <c r="C89" s="47"/>
      <c r="D89" s="49"/>
      <c r="E89" s="43"/>
    </row>
    <row r="90" spans="1:5" x14ac:dyDescent="0.25">
      <c r="A90" s="30">
        <v>83</v>
      </c>
      <c r="B90" s="46"/>
      <c r="C90" s="47"/>
      <c r="D90" s="49"/>
      <c r="E90" s="43"/>
    </row>
    <row r="91" spans="1:5" x14ac:dyDescent="0.25">
      <c r="A91" s="30">
        <v>84</v>
      </c>
      <c r="B91" s="46"/>
      <c r="C91" s="47"/>
      <c r="D91" s="49"/>
      <c r="E91" s="43"/>
    </row>
    <row r="92" spans="1:5" x14ac:dyDescent="0.25">
      <c r="A92" s="30">
        <v>85</v>
      </c>
      <c r="B92" s="46"/>
      <c r="C92" s="47"/>
      <c r="D92" s="49"/>
      <c r="E92" s="43"/>
    </row>
    <row r="93" spans="1:5" x14ac:dyDescent="0.25">
      <c r="A93" s="30">
        <v>86</v>
      </c>
      <c r="B93" s="46"/>
      <c r="C93" s="47"/>
      <c r="D93" s="49"/>
      <c r="E93" s="43"/>
    </row>
    <row r="94" spans="1:5" x14ac:dyDescent="0.25">
      <c r="A94" s="30">
        <v>87</v>
      </c>
      <c r="B94" s="46"/>
      <c r="C94" s="47"/>
      <c r="D94" s="49"/>
      <c r="E94" s="43"/>
    </row>
    <row r="95" spans="1:5" x14ac:dyDescent="0.25">
      <c r="A95" s="30">
        <v>88</v>
      </c>
      <c r="B95" s="46"/>
      <c r="C95" s="47"/>
      <c r="D95" s="49"/>
      <c r="E95" s="43"/>
    </row>
    <row r="96" spans="1:5" x14ac:dyDescent="0.25">
      <c r="A96" s="30">
        <v>89</v>
      </c>
      <c r="B96" s="46"/>
      <c r="C96" s="47"/>
      <c r="D96" s="49"/>
      <c r="E96" s="43"/>
    </row>
    <row r="97" spans="1:5" x14ac:dyDescent="0.25">
      <c r="A97" s="30">
        <v>90</v>
      </c>
      <c r="B97" s="46"/>
      <c r="C97" s="47"/>
      <c r="D97" s="49"/>
      <c r="E97" s="43"/>
    </row>
    <row r="98" spans="1:5" x14ac:dyDescent="0.25">
      <c r="A98" s="30">
        <v>91</v>
      </c>
      <c r="B98" s="46"/>
      <c r="C98" s="47"/>
      <c r="D98" s="49"/>
      <c r="E98" s="43"/>
    </row>
    <row r="99" spans="1:5" x14ac:dyDescent="0.25">
      <c r="A99" s="30">
        <v>92</v>
      </c>
      <c r="B99" s="46"/>
      <c r="C99" s="47"/>
      <c r="D99" s="49"/>
      <c r="E99" s="43"/>
    </row>
    <row r="100" spans="1:5" x14ac:dyDescent="0.25">
      <c r="A100" s="30">
        <v>93</v>
      </c>
      <c r="B100" s="46"/>
      <c r="C100" s="47"/>
      <c r="D100" s="49"/>
      <c r="E100" s="43"/>
    </row>
    <row r="101" spans="1:5" x14ac:dyDescent="0.25">
      <c r="A101" s="30">
        <v>94</v>
      </c>
      <c r="B101" s="46"/>
      <c r="C101" s="47"/>
      <c r="D101" s="49"/>
      <c r="E101" s="43"/>
    </row>
    <row r="102" spans="1:5" x14ac:dyDescent="0.25">
      <c r="A102" s="30">
        <v>95</v>
      </c>
      <c r="B102" s="46"/>
      <c r="C102" s="47"/>
      <c r="D102" s="49"/>
      <c r="E102" s="43"/>
    </row>
    <row r="103" spans="1:5" x14ac:dyDescent="0.25">
      <c r="A103" s="30">
        <v>96</v>
      </c>
      <c r="B103" s="46"/>
      <c r="C103" s="47"/>
      <c r="D103" s="49"/>
      <c r="E103" s="43"/>
    </row>
    <row r="104" spans="1:5" x14ac:dyDescent="0.25">
      <c r="A104" s="30">
        <v>97</v>
      </c>
      <c r="B104" s="46"/>
      <c r="C104" s="47"/>
      <c r="D104" s="49"/>
      <c r="E104" s="43"/>
    </row>
    <row r="105" spans="1:5" x14ac:dyDescent="0.25">
      <c r="A105" s="30">
        <v>98</v>
      </c>
      <c r="B105" s="46"/>
      <c r="C105" s="47"/>
      <c r="D105" s="49"/>
      <c r="E105" s="43"/>
    </row>
    <row r="106" spans="1:5" x14ac:dyDescent="0.25">
      <c r="A106" s="30">
        <v>99</v>
      </c>
      <c r="B106" s="46"/>
      <c r="C106" s="47"/>
      <c r="D106" s="49"/>
      <c r="E106" s="43"/>
    </row>
    <row r="107" spans="1:5" x14ac:dyDescent="0.25">
      <c r="A107" s="30">
        <v>100</v>
      </c>
      <c r="B107" s="46"/>
      <c r="C107" s="47"/>
      <c r="D107" s="49"/>
      <c r="E107" s="43"/>
    </row>
  </sheetData>
  <sheetProtection sheet="1" objects="1" scenarios="1"/>
  <conditionalFormatting sqref="D2">
    <cfRule type="cellIs" dxfId="128" priority="2" operator="lessThan">
      <formula>0</formula>
    </cfRule>
  </conditionalFormatting>
  <conditionalFormatting sqref="B5">
    <cfRule type="cellIs" dxfId="127" priority="1" operator="lessThan">
      <formula>0</formula>
    </cfRule>
  </conditionalFormatting>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B6EEF25-1895-4359-85D4-4FC658D9820B}">
          <x14:formula1>
            <xm:f>Alle_Positionen!$B$2:$B$202</xm:f>
          </x14:formula1>
          <xm:sqref>D8:D107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459EF-CA38-4D6B-AB54-77799D60F6F6}">
  <sheetPr codeName="Tabelle23"/>
  <dimension ref="A1:E107"/>
  <sheetViews>
    <sheetView workbookViewId="0">
      <pane ySplit="7" topLeftCell="A8" activePane="bottomLeft" state="frozen"/>
      <selection pane="bottomLeft"/>
    </sheetView>
  </sheetViews>
  <sheetFormatPr baseColWidth="10" defaultColWidth="9.140625" defaultRowHeight="15" x14ac:dyDescent="0.25"/>
  <cols>
    <col min="1" max="1" width="18.85546875" customWidth="1"/>
    <col min="2" max="3" width="14.7109375" style="2" customWidth="1"/>
    <col min="4" max="4" width="30.7109375" customWidth="1"/>
    <col min="5" max="5" width="60.7109375" customWidth="1"/>
  </cols>
  <sheetData>
    <row r="1" spans="1:5" ht="15.75" x14ac:dyDescent="0.25">
      <c r="A1" s="34" t="s">
        <v>17</v>
      </c>
      <c r="B1" s="26" t="s">
        <v>1</v>
      </c>
      <c r="C1" s="26" t="s">
        <v>2</v>
      </c>
      <c r="D1" s="26" t="s">
        <v>3</v>
      </c>
    </row>
    <row r="2" spans="1:5" x14ac:dyDescent="0.25">
      <c r="A2" s="27" t="s">
        <v>5</v>
      </c>
      <c r="B2" s="2">
        <f>SUM(Juni[Einnahme])</f>
        <v>0</v>
      </c>
      <c r="C2" s="28">
        <f>SUM(Juni[Ausgabe])</f>
        <v>0</v>
      </c>
      <c r="D2" s="29">
        <f>B2-C2</f>
        <v>0</v>
      </c>
    </row>
    <row r="4" spans="1:5" x14ac:dyDescent="0.25">
      <c r="A4" t="s">
        <v>6</v>
      </c>
      <c r="B4" s="2" t="e">
        <f>Mai!B5</f>
        <v>#VALUE!</v>
      </c>
    </row>
    <row r="5" spans="1:5" x14ac:dyDescent="0.25">
      <c r="A5" t="s">
        <v>7</v>
      </c>
      <c r="B5" s="2" t="e">
        <f>B4+D2</f>
        <v>#VALUE!</v>
      </c>
    </row>
    <row r="7" spans="1:5" ht="15.75" x14ac:dyDescent="0.25">
      <c r="A7" s="31" t="s">
        <v>43</v>
      </c>
      <c r="B7" s="32" t="s">
        <v>1</v>
      </c>
      <c r="C7" s="32" t="s">
        <v>2</v>
      </c>
      <c r="D7" s="32" t="s">
        <v>0</v>
      </c>
      <c r="E7" s="32" t="s">
        <v>4</v>
      </c>
    </row>
    <row r="8" spans="1:5" x14ac:dyDescent="0.25">
      <c r="A8" s="30">
        <v>1</v>
      </c>
      <c r="B8" s="35"/>
      <c r="C8" s="41"/>
      <c r="D8" s="48"/>
      <c r="E8" s="43"/>
    </row>
    <row r="9" spans="1:5" x14ac:dyDescent="0.25">
      <c r="A9" s="30">
        <v>2</v>
      </c>
      <c r="B9" s="35"/>
      <c r="C9" s="41"/>
      <c r="D9" s="49"/>
      <c r="E9" s="43"/>
    </row>
    <row r="10" spans="1:5" x14ac:dyDescent="0.25">
      <c r="A10" s="30">
        <v>3</v>
      </c>
      <c r="B10" s="35"/>
      <c r="C10" s="41"/>
      <c r="D10" s="49"/>
      <c r="E10" s="43"/>
    </row>
    <row r="11" spans="1:5" x14ac:dyDescent="0.25">
      <c r="A11" s="30">
        <v>4</v>
      </c>
      <c r="B11" s="35"/>
      <c r="C11" s="41"/>
      <c r="D11" s="49"/>
      <c r="E11" s="43"/>
    </row>
    <row r="12" spans="1:5" x14ac:dyDescent="0.25">
      <c r="A12" s="30">
        <v>5</v>
      </c>
      <c r="B12" s="35"/>
      <c r="C12" s="41"/>
      <c r="D12" s="49"/>
      <c r="E12" s="43"/>
    </row>
    <row r="13" spans="1:5" x14ac:dyDescent="0.25">
      <c r="A13" s="30">
        <v>6</v>
      </c>
      <c r="B13" s="35"/>
      <c r="C13" s="41"/>
      <c r="D13" s="49"/>
      <c r="E13" s="43"/>
    </row>
    <row r="14" spans="1:5" x14ac:dyDescent="0.25">
      <c r="A14" s="30">
        <v>7</v>
      </c>
      <c r="B14" s="35"/>
      <c r="C14" s="41"/>
      <c r="D14" s="49"/>
      <c r="E14" s="43"/>
    </row>
    <row r="15" spans="1:5" x14ac:dyDescent="0.25">
      <c r="A15" s="30">
        <v>8</v>
      </c>
      <c r="B15" s="35"/>
      <c r="C15" s="41"/>
      <c r="D15" s="49"/>
      <c r="E15" s="43"/>
    </row>
    <row r="16" spans="1:5" x14ac:dyDescent="0.25">
      <c r="A16" s="30">
        <v>9</v>
      </c>
      <c r="B16" s="35"/>
      <c r="C16" s="41"/>
      <c r="D16" s="49"/>
      <c r="E16" s="43"/>
    </row>
    <row r="17" spans="1:5" x14ac:dyDescent="0.25">
      <c r="A17" s="30">
        <v>10</v>
      </c>
      <c r="B17" s="35"/>
      <c r="C17" s="41"/>
      <c r="D17" s="49"/>
      <c r="E17" s="43"/>
    </row>
    <row r="18" spans="1:5" x14ac:dyDescent="0.25">
      <c r="A18" s="30">
        <v>11</v>
      </c>
      <c r="B18" s="35"/>
      <c r="C18" s="41"/>
      <c r="D18" s="49"/>
      <c r="E18" s="43"/>
    </row>
    <row r="19" spans="1:5" x14ac:dyDescent="0.25">
      <c r="A19" s="30">
        <v>12</v>
      </c>
      <c r="B19" s="35"/>
      <c r="C19" s="41"/>
      <c r="D19" s="49"/>
      <c r="E19" s="43"/>
    </row>
    <row r="20" spans="1:5" x14ac:dyDescent="0.25">
      <c r="A20" s="30">
        <v>13</v>
      </c>
      <c r="B20" s="35"/>
      <c r="C20" s="41"/>
      <c r="D20" s="49"/>
      <c r="E20" s="43"/>
    </row>
    <row r="21" spans="1:5" x14ac:dyDescent="0.25">
      <c r="A21" s="30">
        <v>14</v>
      </c>
      <c r="B21" s="35"/>
      <c r="C21" s="41"/>
      <c r="D21" s="49"/>
      <c r="E21" s="43"/>
    </row>
    <row r="22" spans="1:5" x14ac:dyDescent="0.25">
      <c r="A22" s="30">
        <v>15</v>
      </c>
      <c r="B22" s="35"/>
      <c r="C22" s="41"/>
      <c r="D22" s="49"/>
      <c r="E22" s="43"/>
    </row>
    <row r="23" spans="1:5" x14ac:dyDescent="0.25">
      <c r="A23" s="30">
        <v>16</v>
      </c>
      <c r="B23" s="35"/>
      <c r="C23" s="41"/>
      <c r="D23" s="49"/>
      <c r="E23" s="43"/>
    </row>
    <row r="24" spans="1:5" x14ac:dyDescent="0.25">
      <c r="A24" s="30">
        <v>17</v>
      </c>
      <c r="B24" s="35"/>
      <c r="C24" s="41"/>
      <c r="D24" s="49"/>
      <c r="E24" s="43"/>
    </row>
    <row r="25" spans="1:5" x14ac:dyDescent="0.25">
      <c r="A25" s="30">
        <v>18</v>
      </c>
      <c r="B25" s="35"/>
      <c r="C25" s="41"/>
      <c r="D25" s="49"/>
      <c r="E25" s="43"/>
    </row>
    <row r="26" spans="1:5" x14ac:dyDescent="0.25">
      <c r="A26" s="30">
        <v>19</v>
      </c>
      <c r="B26" s="35"/>
      <c r="C26" s="41"/>
      <c r="D26" s="49"/>
      <c r="E26" s="43"/>
    </row>
    <row r="27" spans="1:5" x14ac:dyDescent="0.25">
      <c r="A27" s="30">
        <v>20</v>
      </c>
      <c r="B27" s="35"/>
      <c r="C27" s="41"/>
      <c r="D27" s="49"/>
      <c r="E27" s="43"/>
    </row>
    <row r="28" spans="1:5" x14ac:dyDescent="0.25">
      <c r="A28" s="30">
        <v>21</v>
      </c>
      <c r="B28" s="35"/>
      <c r="C28" s="41"/>
      <c r="D28" s="49"/>
      <c r="E28" s="43"/>
    </row>
    <row r="29" spans="1:5" x14ac:dyDescent="0.25">
      <c r="A29" s="30">
        <v>22</v>
      </c>
      <c r="B29" s="35"/>
      <c r="C29" s="41"/>
      <c r="D29" s="49"/>
      <c r="E29" s="43"/>
    </row>
    <row r="30" spans="1:5" x14ac:dyDescent="0.25">
      <c r="A30" s="30">
        <v>23</v>
      </c>
      <c r="B30" s="35"/>
      <c r="C30" s="41"/>
      <c r="D30" s="49"/>
      <c r="E30" s="43"/>
    </row>
    <row r="31" spans="1:5" x14ac:dyDescent="0.25">
      <c r="A31" s="30">
        <v>24</v>
      </c>
      <c r="B31" s="35"/>
      <c r="C31" s="41"/>
      <c r="D31" s="49"/>
      <c r="E31" s="43"/>
    </row>
    <row r="32" spans="1:5" x14ac:dyDescent="0.25">
      <c r="A32" s="30">
        <v>25</v>
      </c>
      <c r="B32" s="35"/>
      <c r="C32" s="41"/>
      <c r="D32" s="50"/>
      <c r="E32" s="43"/>
    </row>
    <row r="33" spans="1:5" x14ac:dyDescent="0.25">
      <c r="A33" s="30">
        <v>26</v>
      </c>
      <c r="B33" s="35"/>
      <c r="C33" s="41"/>
      <c r="D33" s="49"/>
      <c r="E33" s="43"/>
    </row>
    <row r="34" spans="1:5" x14ac:dyDescent="0.25">
      <c r="A34" s="30">
        <v>27</v>
      </c>
      <c r="B34" s="35"/>
      <c r="C34" s="41"/>
      <c r="D34" s="49"/>
      <c r="E34" s="43"/>
    </row>
    <row r="35" spans="1:5" x14ac:dyDescent="0.25">
      <c r="A35" s="30">
        <v>28</v>
      </c>
      <c r="B35" s="35"/>
      <c r="C35" s="41"/>
      <c r="D35" s="49"/>
      <c r="E35" s="43"/>
    </row>
    <row r="36" spans="1:5" x14ac:dyDescent="0.25">
      <c r="A36" s="30">
        <v>29</v>
      </c>
      <c r="B36" s="35"/>
      <c r="C36" s="41"/>
      <c r="D36" s="49"/>
      <c r="E36" s="43"/>
    </row>
    <row r="37" spans="1:5" x14ac:dyDescent="0.25">
      <c r="A37" s="30">
        <v>30</v>
      </c>
      <c r="B37" s="35"/>
      <c r="C37" s="41"/>
      <c r="D37" s="49"/>
      <c r="E37" s="43"/>
    </row>
    <row r="38" spans="1:5" x14ac:dyDescent="0.25">
      <c r="A38" s="30">
        <v>31</v>
      </c>
      <c r="B38" s="46"/>
      <c r="C38" s="47"/>
      <c r="D38" s="49"/>
      <c r="E38" s="43"/>
    </row>
    <row r="39" spans="1:5" x14ac:dyDescent="0.25">
      <c r="A39" s="30">
        <v>32</v>
      </c>
      <c r="B39" s="46"/>
      <c r="C39" s="47"/>
      <c r="D39" s="49"/>
      <c r="E39" s="43"/>
    </row>
    <row r="40" spans="1:5" x14ac:dyDescent="0.25">
      <c r="A40" s="30">
        <v>33</v>
      </c>
      <c r="B40" s="46"/>
      <c r="C40" s="47"/>
      <c r="D40" s="49"/>
      <c r="E40" s="43"/>
    </row>
    <row r="41" spans="1:5" x14ac:dyDescent="0.25">
      <c r="A41" s="30">
        <v>34</v>
      </c>
      <c r="B41" s="46"/>
      <c r="C41" s="47"/>
      <c r="D41" s="49"/>
      <c r="E41" s="43"/>
    </row>
    <row r="42" spans="1:5" x14ac:dyDescent="0.25">
      <c r="A42" s="30">
        <v>35</v>
      </c>
      <c r="B42" s="46"/>
      <c r="C42" s="47"/>
      <c r="D42" s="49"/>
      <c r="E42" s="43"/>
    </row>
    <row r="43" spans="1:5" x14ac:dyDescent="0.25">
      <c r="A43" s="30">
        <v>36</v>
      </c>
      <c r="B43" s="46"/>
      <c r="C43" s="47"/>
      <c r="D43" s="49"/>
      <c r="E43" s="43"/>
    </row>
    <row r="44" spans="1:5" x14ac:dyDescent="0.25">
      <c r="A44" s="30">
        <v>37</v>
      </c>
      <c r="B44" s="46"/>
      <c r="C44" s="47"/>
      <c r="D44" s="49"/>
      <c r="E44" s="43"/>
    </row>
    <row r="45" spans="1:5" x14ac:dyDescent="0.25">
      <c r="A45" s="30">
        <v>38</v>
      </c>
      <c r="B45" s="46"/>
      <c r="C45" s="47"/>
      <c r="D45" s="49"/>
      <c r="E45" s="43"/>
    </row>
    <row r="46" spans="1:5" x14ac:dyDescent="0.25">
      <c r="A46" s="30">
        <v>39</v>
      </c>
      <c r="B46" s="46"/>
      <c r="C46" s="47"/>
      <c r="D46" s="49"/>
      <c r="E46" s="43"/>
    </row>
    <row r="47" spans="1:5" x14ac:dyDescent="0.25">
      <c r="A47" s="30">
        <v>40</v>
      </c>
      <c r="B47" s="46"/>
      <c r="C47" s="47"/>
      <c r="D47" s="49"/>
      <c r="E47" s="43"/>
    </row>
    <row r="48" spans="1:5" x14ac:dyDescent="0.25">
      <c r="A48" s="30">
        <v>41</v>
      </c>
      <c r="B48" s="46"/>
      <c r="C48" s="47"/>
      <c r="D48" s="49"/>
      <c r="E48" s="43"/>
    </row>
    <row r="49" spans="1:5" x14ac:dyDescent="0.25">
      <c r="A49" s="30">
        <v>42</v>
      </c>
      <c r="B49" s="46"/>
      <c r="C49" s="47"/>
      <c r="D49" s="49"/>
      <c r="E49" s="43"/>
    </row>
    <row r="50" spans="1:5" x14ac:dyDescent="0.25">
      <c r="A50" s="30">
        <v>43</v>
      </c>
      <c r="B50" s="46"/>
      <c r="C50" s="47"/>
      <c r="D50" s="49"/>
      <c r="E50" s="43"/>
    </row>
    <row r="51" spans="1:5" x14ac:dyDescent="0.25">
      <c r="A51" s="30">
        <v>44</v>
      </c>
      <c r="B51" s="46"/>
      <c r="C51" s="47"/>
      <c r="D51" s="49"/>
      <c r="E51" s="43"/>
    </row>
    <row r="52" spans="1:5" x14ac:dyDescent="0.25">
      <c r="A52" s="30">
        <v>45</v>
      </c>
      <c r="B52" s="46"/>
      <c r="C52" s="47"/>
      <c r="D52" s="49"/>
      <c r="E52" s="43"/>
    </row>
    <row r="53" spans="1:5" x14ac:dyDescent="0.25">
      <c r="A53" s="30">
        <v>46</v>
      </c>
      <c r="B53" s="46"/>
      <c r="C53" s="47"/>
      <c r="D53" s="49"/>
      <c r="E53" s="43"/>
    </row>
    <row r="54" spans="1:5" x14ac:dyDescent="0.25">
      <c r="A54" s="30">
        <v>47</v>
      </c>
      <c r="B54" s="46"/>
      <c r="C54" s="47"/>
      <c r="D54" s="49"/>
      <c r="E54" s="43"/>
    </row>
    <row r="55" spans="1:5" x14ac:dyDescent="0.25">
      <c r="A55" s="30">
        <v>48</v>
      </c>
      <c r="B55" s="46"/>
      <c r="C55" s="47"/>
      <c r="D55" s="49"/>
      <c r="E55" s="43"/>
    </row>
    <row r="56" spans="1:5" x14ac:dyDescent="0.25">
      <c r="A56" s="30">
        <v>49</v>
      </c>
      <c r="B56" s="46"/>
      <c r="C56" s="47"/>
      <c r="D56" s="49"/>
      <c r="E56" s="43"/>
    </row>
    <row r="57" spans="1:5" x14ac:dyDescent="0.25">
      <c r="A57" s="30">
        <v>50</v>
      </c>
      <c r="B57" s="46"/>
      <c r="C57" s="47"/>
      <c r="D57" s="49"/>
      <c r="E57" s="43"/>
    </row>
    <row r="58" spans="1:5" x14ac:dyDescent="0.25">
      <c r="A58" s="30">
        <v>51</v>
      </c>
      <c r="B58" s="46"/>
      <c r="C58" s="47"/>
      <c r="D58" s="49"/>
      <c r="E58" s="43"/>
    </row>
    <row r="59" spans="1:5" x14ac:dyDescent="0.25">
      <c r="A59" s="30">
        <v>52</v>
      </c>
      <c r="B59" s="46"/>
      <c r="C59" s="47"/>
      <c r="D59" s="49"/>
      <c r="E59" s="43"/>
    </row>
    <row r="60" spans="1:5" x14ac:dyDescent="0.25">
      <c r="A60" s="30">
        <v>53</v>
      </c>
      <c r="B60" s="46"/>
      <c r="C60" s="47"/>
      <c r="D60" s="49"/>
      <c r="E60" s="43"/>
    </row>
    <row r="61" spans="1:5" x14ac:dyDescent="0.25">
      <c r="A61" s="30">
        <v>54</v>
      </c>
      <c r="B61" s="46"/>
      <c r="C61" s="47"/>
      <c r="D61" s="49"/>
      <c r="E61" s="43"/>
    </row>
    <row r="62" spans="1:5" x14ac:dyDescent="0.25">
      <c r="A62" s="30">
        <v>55</v>
      </c>
      <c r="B62" s="46"/>
      <c r="C62" s="47"/>
      <c r="D62" s="49"/>
      <c r="E62" s="43"/>
    </row>
    <row r="63" spans="1:5" x14ac:dyDescent="0.25">
      <c r="A63" s="30">
        <v>56</v>
      </c>
      <c r="B63" s="46"/>
      <c r="C63" s="47"/>
      <c r="D63" s="49"/>
      <c r="E63" s="43"/>
    </row>
    <row r="64" spans="1:5" x14ac:dyDescent="0.25">
      <c r="A64" s="30">
        <v>57</v>
      </c>
      <c r="B64" s="46"/>
      <c r="C64" s="47"/>
      <c r="D64" s="49"/>
      <c r="E64" s="43"/>
    </row>
    <row r="65" spans="1:5" x14ac:dyDescent="0.25">
      <c r="A65" s="30">
        <v>58</v>
      </c>
      <c r="B65" s="46"/>
      <c r="C65" s="47"/>
      <c r="D65" s="49"/>
      <c r="E65" s="43"/>
    </row>
    <row r="66" spans="1:5" x14ac:dyDescent="0.25">
      <c r="A66" s="30">
        <v>59</v>
      </c>
      <c r="B66" s="46"/>
      <c r="C66" s="47"/>
      <c r="D66" s="49"/>
      <c r="E66" s="43"/>
    </row>
    <row r="67" spans="1:5" x14ac:dyDescent="0.25">
      <c r="A67" s="30">
        <v>60</v>
      </c>
      <c r="B67" s="46"/>
      <c r="C67" s="47"/>
      <c r="D67" s="49"/>
      <c r="E67" s="43"/>
    </row>
    <row r="68" spans="1:5" x14ac:dyDescent="0.25">
      <c r="A68" s="30">
        <v>61</v>
      </c>
      <c r="B68" s="46"/>
      <c r="C68" s="47"/>
      <c r="D68" s="49"/>
      <c r="E68" s="43"/>
    </row>
    <row r="69" spans="1:5" x14ac:dyDescent="0.25">
      <c r="A69" s="30">
        <v>62</v>
      </c>
      <c r="B69" s="46"/>
      <c r="C69" s="47"/>
      <c r="D69" s="49"/>
      <c r="E69" s="43"/>
    </row>
    <row r="70" spans="1:5" x14ac:dyDescent="0.25">
      <c r="A70" s="30">
        <v>63</v>
      </c>
      <c r="B70" s="46"/>
      <c r="C70" s="47"/>
      <c r="D70" s="49"/>
      <c r="E70" s="43"/>
    </row>
    <row r="71" spans="1:5" x14ac:dyDescent="0.25">
      <c r="A71" s="30">
        <v>64</v>
      </c>
      <c r="B71" s="46"/>
      <c r="C71" s="47"/>
      <c r="D71" s="49"/>
      <c r="E71" s="43"/>
    </row>
    <row r="72" spans="1:5" x14ac:dyDescent="0.25">
      <c r="A72" s="30">
        <v>65</v>
      </c>
      <c r="B72" s="46"/>
      <c r="C72" s="47"/>
      <c r="D72" s="49"/>
      <c r="E72" s="43"/>
    </row>
    <row r="73" spans="1:5" x14ac:dyDescent="0.25">
      <c r="A73" s="30">
        <v>66</v>
      </c>
      <c r="B73" s="46"/>
      <c r="C73" s="47"/>
      <c r="D73" s="49"/>
      <c r="E73" s="43"/>
    </row>
    <row r="74" spans="1:5" x14ac:dyDescent="0.25">
      <c r="A74" s="30">
        <v>67</v>
      </c>
      <c r="B74" s="46"/>
      <c r="C74" s="47"/>
      <c r="D74" s="49"/>
      <c r="E74" s="43"/>
    </row>
    <row r="75" spans="1:5" x14ac:dyDescent="0.25">
      <c r="A75" s="30">
        <v>68</v>
      </c>
      <c r="B75" s="46"/>
      <c r="C75" s="47"/>
      <c r="D75" s="49"/>
      <c r="E75" s="43"/>
    </row>
    <row r="76" spans="1:5" x14ac:dyDescent="0.25">
      <c r="A76" s="30">
        <v>69</v>
      </c>
      <c r="B76" s="46"/>
      <c r="C76" s="47"/>
      <c r="D76" s="49"/>
      <c r="E76" s="43"/>
    </row>
    <row r="77" spans="1:5" x14ac:dyDescent="0.25">
      <c r="A77" s="30">
        <v>70</v>
      </c>
      <c r="B77" s="46"/>
      <c r="C77" s="47"/>
      <c r="D77" s="49"/>
      <c r="E77" s="43"/>
    </row>
    <row r="78" spans="1:5" x14ac:dyDescent="0.25">
      <c r="A78" s="30">
        <v>71</v>
      </c>
      <c r="B78" s="46"/>
      <c r="C78" s="47"/>
      <c r="D78" s="49"/>
      <c r="E78" s="43"/>
    </row>
    <row r="79" spans="1:5" x14ac:dyDescent="0.25">
      <c r="A79" s="30">
        <v>72</v>
      </c>
      <c r="B79" s="46"/>
      <c r="C79" s="47"/>
      <c r="D79" s="49"/>
      <c r="E79" s="43"/>
    </row>
    <row r="80" spans="1:5" x14ac:dyDescent="0.25">
      <c r="A80" s="30">
        <v>73</v>
      </c>
      <c r="B80" s="46"/>
      <c r="C80" s="47"/>
      <c r="D80" s="49"/>
      <c r="E80" s="43"/>
    </row>
    <row r="81" spans="1:5" x14ac:dyDescent="0.25">
      <c r="A81" s="30">
        <v>74</v>
      </c>
      <c r="B81" s="46"/>
      <c r="C81" s="47"/>
      <c r="D81" s="49"/>
      <c r="E81" s="43"/>
    </row>
    <row r="82" spans="1:5" x14ac:dyDescent="0.25">
      <c r="A82" s="30">
        <v>75</v>
      </c>
      <c r="B82" s="46"/>
      <c r="C82" s="47"/>
      <c r="D82" s="49"/>
      <c r="E82" s="43"/>
    </row>
    <row r="83" spans="1:5" x14ac:dyDescent="0.25">
      <c r="A83" s="30">
        <v>76</v>
      </c>
      <c r="B83" s="46"/>
      <c r="C83" s="47"/>
      <c r="D83" s="49"/>
      <c r="E83" s="43"/>
    </row>
    <row r="84" spans="1:5" x14ac:dyDescent="0.25">
      <c r="A84" s="30">
        <v>77</v>
      </c>
      <c r="B84" s="46"/>
      <c r="C84" s="47"/>
      <c r="D84" s="49"/>
      <c r="E84" s="43"/>
    </row>
    <row r="85" spans="1:5" x14ac:dyDescent="0.25">
      <c r="A85" s="30">
        <v>78</v>
      </c>
      <c r="B85" s="46"/>
      <c r="C85" s="47"/>
      <c r="D85" s="49"/>
      <c r="E85" s="43"/>
    </row>
    <row r="86" spans="1:5" x14ac:dyDescent="0.25">
      <c r="A86" s="30">
        <v>79</v>
      </c>
      <c r="B86" s="46"/>
      <c r="C86" s="47"/>
      <c r="D86" s="49"/>
      <c r="E86" s="43"/>
    </row>
    <row r="87" spans="1:5" x14ac:dyDescent="0.25">
      <c r="A87" s="30">
        <v>80</v>
      </c>
      <c r="B87" s="46"/>
      <c r="C87" s="47"/>
      <c r="D87" s="49"/>
      <c r="E87" s="43"/>
    </row>
    <row r="88" spans="1:5" x14ac:dyDescent="0.25">
      <c r="A88" s="30">
        <v>81</v>
      </c>
      <c r="B88" s="46"/>
      <c r="C88" s="47"/>
      <c r="D88" s="49"/>
      <c r="E88" s="43"/>
    </row>
    <row r="89" spans="1:5" x14ac:dyDescent="0.25">
      <c r="A89" s="30">
        <v>82</v>
      </c>
      <c r="B89" s="46"/>
      <c r="C89" s="47"/>
      <c r="D89" s="49"/>
      <c r="E89" s="43"/>
    </row>
    <row r="90" spans="1:5" x14ac:dyDescent="0.25">
      <c r="A90" s="30">
        <v>83</v>
      </c>
      <c r="B90" s="46"/>
      <c r="C90" s="47"/>
      <c r="D90" s="49"/>
      <c r="E90" s="43"/>
    </row>
    <row r="91" spans="1:5" x14ac:dyDescent="0.25">
      <c r="A91" s="30">
        <v>84</v>
      </c>
      <c r="B91" s="46"/>
      <c r="C91" s="47"/>
      <c r="D91" s="49"/>
      <c r="E91" s="43"/>
    </row>
    <row r="92" spans="1:5" x14ac:dyDescent="0.25">
      <c r="A92" s="30">
        <v>85</v>
      </c>
      <c r="B92" s="46"/>
      <c r="C92" s="47"/>
      <c r="D92" s="49"/>
      <c r="E92" s="43"/>
    </row>
    <row r="93" spans="1:5" x14ac:dyDescent="0.25">
      <c r="A93" s="30">
        <v>86</v>
      </c>
      <c r="B93" s="46"/>
      <c r="C93" s="47"/>
      <c r="D93" s="49"/>
      <c r="E93" s="43"/>
    </row>
    <row r="94" spans="1:5" x14ac:dyDescent="0.25">
      <c r="A94" s="30">
        <v>87</v>
      </c>
      <c r="B94" s="46"/>
      <c r="C94" s="47"/>
      <c r="D94" s="49"/>
      <c r="E94" s="43"/>
    </row>
    <row r="95" spans="1:5" x14ac:dyDescent="0.25">
      <c r="A95" s="30">
        <v>88</v>
      </c>
      <c r="B95" s="46"/>
      <c r="C95" s="47"/>
      <c r="D95" s="49"/>
      <c r="E95" s="43"/>
    </row>
    <row r="96" spans="1:5" x14ac:dyDescent="0.25">
      <c r="A96" s="30">
        <v>89</v>
      </c>
      <c r="B96" s="46"/>
      <c r="C96" s="47"/>
      <c r="D96" s="49"/>
      <c r="E96" s="43"/>
    </row>
    <row r="97" spans="1:5" x14ac:dyDescent="0.25">
      <c r="A97" s="30">
        <v>90</v>
      </c>
      <c r="B97" s="46"/>
      <c r="C97" s="47"/>
      <c r="D97" s="49"/>
      <c r="E97" s="43"/>
    </row>
    <row r="98" spans="1:5" x14ac:dyDescent="0.25">
      <c r="A98" s="30">
        <v>91</v>
      </c>
      <c r="B98" s="46"/>
      <c r="C98" s="47"/>
      <c r="D98" s="49"/>
      <c r="E98" s="43"/>
    </row>
    <row r="99" spans="1:5" x14ac:dyDescent="0.25">
      <c r="A99" s="30">
        <v>92</v>
      </c>
      <c r="B99" s="46"/>
      <c r="C99" s="47"/>
      <c r="D99" s="49"/>
      <c r="E99" s="43"/>
    </row>
    <row r="100" spans="1:5" x14ac:dyDescent="0.25">
      <c r="A100" s="30">
        <v>93</v>
      </c>
      <c r="B100" s="46"/>
      <c r="C100" s="47"/>
      <c r="D100" s="49"/>
      <c r="E100" s="43"/>
    </row>
    <row r="101" spans="1:5" x14ac:dyDescent="0.25">
      <c r="A101" s="30">
        <v>94</v>
      </c>
      <c r="B101" s="46"/>
      <c r="C101" s="47"/>
      <c r="D101" s="49"/>
      <c r="E101" s="43"/>
    </row>
    <row r="102" spans="1:5" x14ac:dyDescent="0.25">
      <c r="A102" s="30">
        <v>95</v>
      </c>
      <c r="B102" s="46"/>
      <c r="C102" s="47"/>
      <c r="D102" s="49"/>
      <c r="E102" s="43"/>
    </row>
    <row r="103" spans="1:5" x14ac:dyDescent="0.25">
      <c r="A103" s="30">
        <v>96</v>
      </c>
      <c r="B103" s="46"/>
      <c r="C103" s="47"/>
      <c r="D103" s="49"/>
      <c r="E103" s="43"/>
    </row>
    <row r="104" spans="1:5" x14ac:dyDescent="0.25">
      <c r="A104" s="30">
        <v>97</v>
      </c>
      <c r="B104" s="46"/>
      <c r="C104" s="47"/>
      <c r="D104" s="49"/>
      <c r="E104" s="43"/>
    </row>
    <row r="105" spans="1:5" x14ac:dyDescent="0.25">
      <c r="A105" s="30">
        <v>98</v>
      </c>
      <c r="B105" s="46"/>
      <c r="C105" s="47"/>
      <c r="D105" s="49"/>
      <c r="E105" s="43"/>
    </row>
    <row r="106" spans="1:5" x14ac:dyDescent="0.25">
      <c r="A106" s="30">
        <v>99</v>
      </c>
      <c r="B106" s="46"/>
      <c r="C106" s="47"/>
      <c r="D106" s="49"/>
      <c r="E106" s="43"/>
    </row>
    <row r="107" spans="1:5" x14ac:dyDescent="0.25">
      <c r="A107" s="30">
        <v>100</v>
      </c>
      <c r="B107" s="46"/>
      <c r="C107" s="47"/>
      <c r="D107" s="49"/>
      <c r="E107" s="43"/>
    </row>
  </sheetData>
  <sheetProtection sheet="1" objects="1" scenarios="1"/>
  <conditionalFormatting sqref="D2">
    <cfRule type="cellIs" dxfId="119" priority="2" operator="lessThan">
      <formula>0</formula>
    </cfRule>
  </conditionalFormatting>
  <conditionalFormatting sqref="B5">
    <cfRule type="cellIs" dxfId="118" priority="1" operator="lessThan">
      <formula>0</formula>
    </cfRule>
  </conditionalFormatting>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41DB7E93-1AB6-4E44-8695-B48E9504099A}">
          <x14:formula1>
            <xm:f>Alle_Positionen!$B$2:$B$202</xm:f>
          </x14:formula1>
          <xm:sqref>D8:D107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E2E9F-1674-4FDC-AFBA-3A5AF20BDFA2}">
  <sheetPr codeName="Tabelle24"/>
  <dimension ref="A1:E107"/>
  <sheetViews>
    <sheetView workbookViewId="0">
      <pane ySplit="7" topLeftCell="A8" activePane="bottomLeft" state="frozen"/>
      <selection pane="bottomLeft"/>
    </sheetView>
  </sheetViews>
  <sheetFormatPr baseColWidth="10" defaultColWidth="9.140625" defaultRowHeight="15" x14ac:dyDescent="0.25"/>
  <cols>
    <col min="1" max="1" width="18.85546875" customWidth="1"/>
    <col min="2" max="3" width="14.7109375" style="2" customWidth="1"/>
    <col min="4" max="4" width="30.7109375" customWidth="1"/>
    <col min="5" max="5" width="60.7109375" customWidth="1"/>
  </cols>
  <sheetData>
    <row r="1" spans="1:5" ht="15.75" x14ac:dyDescent="0.25">
      <c r="A1" s="34" t="s">
        <v>18</v>
      </c>
      <c r="B1" s="26" t="s">
        <v>1</v>
      </c>
      <c r="C1" s="26" t="s">
        <v>2</v>
      </c>
      <c r="D1" s="26" t="s">
        <v>3</v>
      </c>
    </row>
    <row r="2" spans="1:5" x14ac:dyDescent="0.25">
      <c r="A2" s="27" t="s">
        <v>5</v>
      </c>
      <c r="B2" s="2">
        <f>SUM(Juli[Einnahme])</f>
        <v>0</v>
      </c>
      <c r="C2" s="28">
        <f>SUM(Juli[Ausgabe])</f>
        <v>0</v>
      </c>
      <c r="D2" s="29">
        <f>B2-C2</f>
        <v>0</v>
      </c>
    </row>
    <row r="4" spans="1:5" x14ac:dyDescent="0.25">
      <c r="A4" t="s">
        <v>6</v>
      </c>
      <c r="B4" s="2" t="e">
        <f>Juni!B5</f>
        <v>#VALUE!</v>
      </c>
    </row>
    <row r="5" spans="1:5" x14ac:dyDescent="0.25">
      <c r="A5" t="s">
        <v>7</v>
      </c>
      <c r="B5" s="2" t="e">
        <f>B4+D2</f>
        <v>#VALUE!</v>
      </c>
    </row>
    <row r="7" spans="1:5" ht="15.75" x14ac:dyDescent="0.25">
      <c r="A7" s="31" t="s">
        <v>43</v>
      </c>
      <c r="B7" s="32" t="s">
        <v>1</v>
      </c>
      <c r="C7" s="32" t="s">
        <v>2</v>
      </c>
      <c r="D7" s="32" t="s">
        <v>0</v>
      </c>
      <c r="E7" s="32" t="s">
        <v>4</v>
      </c>
    </row>
    <row r="8" spans="1:5" x14ac:dyDescent="0.25">
      <c r="A8" s="30">
        <v>1</v>
      </c>
      <c r="B8" s="35"/>
      <c r="C8" s="41"/>
      <c r="D8" s="48"/>
      <c r="E8" s="43"/>
    </row>
    <row r="9" spans="1:5" x14ac:dyDescent="0.25">
      <c r="A9" s="30">
        <v>2</v>
      </c>
      <c r="B9" s="35"/>
      <c r="C9" s="41"/>
      <c r="D9" s="49"/>
      <c r="E9" s="43"/>
    </row>
    <row r="10" spans="1:5" x14ac:dyDescent="0.25">
      <c r="A10" s="30">
        <v>3</v>
      </c>
      <c r="B10" s="35"/>
      <c r="C10" s="41"/>
      <c r="D10" s="49"/>
      <c r="E10" s="43"/>
    </row>
    <row r="11" spans="1:5" x14ac:dyDescent="0.25">
      <c r="A11" s="30">
        <v>4</v>
      </c>
      <c r="B11" s="35"/>
      <c r="C11" s="41"/>
      <c r="D11" s="49"/>
      <c r="E11" s="43"/>
    </row>
    <row r="12" spans="1:5" x14ac:dyDescent="0.25">
      <c r="A12" s="30">
        <v>5</v>
      </c>
      <c r="B12" s="35"/>
      <c r="C12" s="41"/>
      <c r="D12" s="49"/>
      <c r="E12" s="43"/>
    </row>
    <row r="13" spans="1:5" x14ac:dyDescent="0.25">
      <c r="A13" s="30">
        <v>6</v>
      </c>
      <c r="B13" s="35"/>
      <c r="C13" s="41"/>
      <c r="D13" s="49"/>
      <c r="E13" s="43"/>
    </row>
    <row r="14" spans="1:5" x14ac:dyDescent="0.25">
      <c r="A14" s="30">
        <v>7</v>
      </c>
      <c r="B14" s="35"/>
      <c r="C14" s="41"/>
      <c r="D14" s="49"/>
      <c r="E14" s="43"/>
    </row>
    <row r="15" spans="1:5" x14ac:dyDescent="0.25">
      <c r="A15" s="30">
        <v>8</v>
      </c>
      <c r="B15" s="35"/>
      <c r="C15" s="41"/>
      <c r="D15" s="49"/>
      <c r="E15" s="43"/>
    </row>
    <row r="16" spans="1:5" x14ac:dyDescent="0.25">
      <c r="A16" s="30">
        <v>9</v>
      </c>
      <c r="B16" s="35"/>
      <c r="C16" s="41"/>
      <c r="D16" s="49"/>
      <c r="E16" s="43"/>
    </row>
    <row r="17" spans="1:5" x14ac:dyDescent="0.25">
      <c r="A17" s="30">
        <v>10</v>
      </c>
      <c r="B17" s="35"/>
      <c r="C17" s="41"/>
      <c r="D17" s="49"/>
      <c r="E17" s="43"/>
    </row>
    <row r="18" spans="1:5" x14ac:dyDescent="0.25">
      <c r="A18" s="30">
        <v>11</v>
      </c>
      <c r="B18" s="35"/>
      <c r="C18" s="41"/>
      <c r="D18" s="49"/>
      <c r="E18" s="43"/>
    </row>
    <row r="19" spans="1:5" x14ac:dyDescent="0.25">
      <c r="A19" s="30">
        <v>12</v>
      </c>
      <c r="B19" s="35"/>
      <c r="C19" s="41"/>
      <c r="D19" s="49"/>
      <c r="E19" s="43"/>
    </row>
    <row r="20" spans="1:5" x14ac:dyDescent="0.25">
      <c r="A20" s="30">
        <v>13</v>
      </c>
      <c r="B20" s="35"/>
      <c r="C20" s="41"/>
      <c r="D20" s="49"/>
      <c r="E20" s="43"/>
    </row>
    <row r="21" spans="1:5" x14ac:dyDescent="0.25">
      <c r="A21" s="30">
        <v>14</v>
      </c>
      <c r="B21" s="35"/>
      <c r="C21" s="41"/>
      <c r="D21" s="49"/>
      <c r="E21" s="43"/>
    </row>
    <row r="22" spans="1:5" x14ac:dyDescent="0.25">
      <c r="A22" s="30">
        <v>15</v>
      </c>
      <c r="B22" s="35"/>
      <c r="C22" s="41"/>
      <c r="D22" s="49"/>
      <c r="E22" s="43"/>
    </row>
    <row r="23" spans="1:5" x14ac:dyDescent="0.25">
      <c r="A23" s="30">
        <v>16</v>
      </c>
      <c r="B23" s="35"/>
      <c r="C23" s="41"/>
      <c r="D23" s="49"/>
      <c r="E23" s="43"/>
    </row>
    <row r="24" spans="1:5" x14ac:dyDescent="0.25">
      <c r="A24" s="30">
        <v>17</v>
      </c>
      <c r="B24" s="35"/>
      <c r="C24" s="41"/>
      <c r="D24" s="49"/>
      <c r="E24" s="43"/>
    </row>
    <row r="25" spans="1:5" x14ac:dyDescent="0.25">
      <c r="A25" s="30">
        <v>18</v>
      </c>
      <c r="B25" s="35"/>
      <c r="C25" s="41"/>
      <c r="D25" s="49"/>
      <c r="E25" s="43"/>
    </row>
    <row r="26" spans="1:5" x14ac:dyDescent="0.25">
      <c r="A26" s="30">
        <v>19</v>
      </c>
      <c r="B26" s="35"/>
      <c r="C26" s="41"/>
      <c r="D26" s="49"/>
      <c r="E26" s="43"/>
    </row>
    <row r="27" spans="1:5" x14ac:dyDescent="0.25">
      <c r="A27" s="30">
        <v>20</v>
      </c>
      <c r="B27" s="35"/>
      <c r="C27" s="41"/>
      <c r="D27" s="49"/>
      <c r="E27" s="43"/>
    </row>
    <row r="28" spans="1:5" x14ac:dyDescent="0.25">
      <c r="A28" s="30">
        <v>21</v>
      </c>
      <c r="B28" s="35"/>
      <c r="C28" s="41"/>
      <c r="D28" s="49"/>
      <c r="E28" s="43"/>
    </row>
    <row r="29" spans="1:5" x14ac:dyDescent="0.25">
      <c r="A29" s="30">
        <v>22</v>
      </c>
      <c r="B29" s="35"/>
      <c r="C29" s="41"/>
      <c r="D29" s="49"/>
      <c r="E29" s="43"/>
    </row>
    <row r="30" spans="1:5" x14ac:dyDescent="0.25">
      <c r="A30" s="30">
        <v>23</v>
      </c>
      <c r="B30" s="35"/>
      <c r="C30" s="41"/>
      <c r="D30" s="49"/>
      <c r="E30" s="43"/>
    </row>
    <row r="31" spans="1:5" x14ac:dyDescent="0.25">
      <c r="A31" s="30">
        <v>24</v>
      </c>
      <c r="B31" s="35"/>
      <c r="C31" s="41"/>
      <c r="D31" s="49"/>
      <c r="E31" s="43"/>
    </row>
    <row r="32" spans="1:5" x14ac:dyDescent="0.25">
      <c r="A32" s="30">
        <v>25</v>
      </c>
      <c r="B32" s="35"/>
      <c r="C32" s="41"/>
      <c r="D32" s="50"/>
      <c r="E32" s="43"/>
    </row>
    <row r="33" spans="1:5" x14ac:dyDescent="0.25">
      <c r="A33" s="30">
        <v>26</v>
      </c>
      <c r="B33" s="35"/>
      <c r="C33" s="41"/>
      <c r="D33" s="49"/>
      <c r="E33" s="43"/>
    </row>
    <row r="34" spans="1:5" x14ac:dyDescent="0.25">
      <c r="A34" s="30">
        <v>27</v>
      </c>
      <c r="B34" s="35"/>
      <c r="C34" s="41"/>
      <c r="D34" s="49"/>
      <c r="E34" s="43"/>
    </row>
    <row r="35" spans="1:5" x14ac:dyDescent="0.25">
      <c r="A35" s="30">
        <v>28</v>
      </c>
      <c r="B35" s="35"/>
      <c r="C35" s="41"/>
      <c r="D35" s="49"/>
      <c r="E35" s="43"/>
    </row>
    <row r="36" spans="1:5" x14ac:dyDescent="0.25">
      <c r="A36" s="30">
        <v>29</v>
      </c>
      <c r="B36" s="35"/>
      <c r="C36" s="41"/>
      <c r="D36" s="49"/>
      <c r="E36" s="43"/>
    </row>
    <row r="37" spans="1:5" x14ac:dyDescent="0.25">
      <c r="A37" s="30">
        <v>30</v>
      </c>
      <c r="B37" s="35"/>
      <c r="C37" s="41"/>
      <c r="D37" s="49"/>
      <c r="E37" s="43"/>
    </row>
    <row r="38" spans="1:5" x14ac:dyDescent="0.25">
      <c r="A38" s="30">
        <v>31</v>
      </c>
      <c r="B38" s="46"/>
      <c r="C38" s="47"/>
      <c r="D38" s="49"/>
      <c r="E38" s="43"/>
    </row>
    <row r="39" spans="1:5" x14ac:dyDescent="0.25">
      <c r="A39" s="30">
        <v>32</v>
      </c>
      <c r="B39" s="46"/>
      <c r="C39" s="47"/>
      <c r="D39" s="49"/>
      <c r="E39" s="43"/>
    </row>
    <row r="40" spans="1:5" x14ac:dyDescent="0.25">
      <c r="A40" s="30">
        <v>33</v>
      </c>
      <c r="B40" s="46"/>
      <c r="C40" s="47"/>
      <c r="D40" s="49"/>
      <c r="E40" s="43"/>
    </row>
    <row r="41" spans="1:5" x14ac:dyDescent="0.25">
      <c r="A41" s="30">
        <v>34</v>
      </c>
      <c r="B41" s="46"/>
      <c r="C41" s="47"/>
      <c r="D41" s="49"/>
      <c r="E41" s="43"/>
    </row>
    <row r="42" spans="1:5" x14ac:dyDescent="0.25">
      <c r="A42" s="30">
        <v>35</v>
      </c>
      <c r="B42" s="46"/>
      <c r="C42" s="47"/>
      <c r="D42" s="49"/>
      <c r="E42" s="43"/>
    </row>
    <row r="43" spans="1:5" x14ac:dyDescent="0.25">
      <c r="A43" s="30">
        <v>36</v>
      </c>
      <c r="B43" s="46"/>
      <c r="C43" s="47"/>
      <c r="D43" s="49"/>
      <c r="E43" s="43"/>
    </row>
    <row r="44" spans="1:5" x14ac:dyDescent="0.25">
      <c r="A44" s="30">
        <v>37</v>
      </c>
      <c r="B44" s="46"/>
      <c r="C44" s="47"/>
      <c r="D44" s="49"/>
      <c r="E44" s="43"/>
    </row>
    <row r="45" spans="1:5" x14ac:dyDescent="0.25">
      <c r="A45" s="30">
        <v>38</v>
      </c>
      <c r="B45" s="46"/>
      <c r="C45" s="47"/>
      <c r="D45" s="49"/>
      <c r="E45" s="43"/>
    </row>
    <row r="46" spans="1:5" x14ac:dyDescent="0.25">
      <c r="A46" s="30">
        <v>39</v>
      </c>
      <c r="B46" s="46"/>
      <c r="C46" s="47"/>
      <c r="D46" s="49"/>
      <c r="E46" s="43"/>
    </row>
    <row r="47" spans="1:5" x14ac:dyDescent="0.25">
      <c r="A47" s="30">
        <v>40</v>
      </c>
      <c r="B47" s="46"/>
      <c r="C47" s="47"/>
      <c r="D47" s="49"/>
      <c r="E47" s="43"/>
    </row>
    <row r="48" spans="1:5" x14ac:dyDescent="0.25">
      <c r="A48" s="30">
        <v>41</v>
      </c>
      <c r="B48" s="46"/>
      <c r="C48" s="47"/>
      <c r="D48" s="49"/>
      <c r="E48" s="43"/>
    </row>
    <row r="49" spans="1:5" x14ac:dyDescent="0.25">
      <c r="A49" s="30">
        <v>42</v>
      </c>
      <c r="B49" s="46"/>
      <c r="C49" s="47"/>
      <c r="D49" s="49"/>
      <c r="E49" s="43"/>
    </row>
    <row r="50" spans="1:5" x14ac:dyDescent="0.25">
      <c r="A50" s="30">
        <v>43</v>
      </c>
      <c r="B50" s="46"/>
      <c r="C50" s="47"/>
      <c r="D50" s="49"/>
      <c r="E50" s="43"/>
    </row>
    <row r="51" spans="1:5" x14ac:dyDescent="0.25">
      <c r="A51" s="30">
        <v>44</v>
      </c>
      <c r="B51" s="46"/>
      <c r="C51" s="47"/>
      <c r="D51" s="49"/>
      <c r="E51" s="43"/>
    </row>
    <row r="52" spans="1:5" x14ac:dyDescent="0.25">
      <c r="A52" s="30">
        <v>45</v>
      </c>
      <c r="B52" s="46"/>
      <c r="C52" s="47"/>
      <c r="D52" s="49"/>
      <c r="E52" s="43"/>
    </row>
    <row r="53" spans="1:5" x14ac:dyDescent="0.25">
      <c r="A53" s="30">
        <v>46</v>
      </c>
      <c r="B53" s="46"/>
      <c r="C53" s="47"/>
      <c r="D53" s="49"/>
      <c r="E53" s="43"/>
    </row>
    <row r="54" spans="1:5" x14ac:dyDescent="0.25">
      <c r="A54" s="30">
        <v>47</v>
      </c>
      <c r="B54" s="46"/>
      <c r="C54" s="47"/>
      <c r="D54" s="49"/>
      <c r="E54" s="43"/>
    </row>
    <row r="55" spans="1:5" x14ac:dyDescent="0.25">
      <c r="A55" s="30">
        <v>48</v>
      </c>
      <c r="B55" s="46"/>
      <c r="C55" s="47"/>
      <c r="D55" s="49"/>
      <c r="E55" s="43"/>
    </row>
    <row r="56" spans="1:5" x14ac:dyDescent="0.25">
      <c r="A56" s="30">
        <v>49</v>
      </c>
      <c r="B56" s="46"/>
      <c r="C56" s="47"/>
      <c r="D56" s="49"/>
      <c r="E56" s="43"/>
    </row>
    <row r="57" spans="1:5" x14ac:dyDescent="0.25">
      <c r="A57" s="30">
        <v>50</v>
      </c>
      <c r="B57" s="46"/>
      <c r="C57" s="47"/>
      <c r="D57" s="49"/>
      <c r="E57" s="43"/>
    </row>
    <row r="58" spans="1:5" x14ac:dyDescent="0.25">
      <c r="A58" s="30">
        <v>51</v>
      </c>
      <c r="B58" s="46"/>
      <c r="C58" s="47"/>
      <c r="D58" s="49"/>
      <c r="E58" s="43"/>
    </row>
    <row r="59" spans="1:5" x14ac:dyDescent="0.25">
      <c r="A59" s="30">
        <v>52</v>
      </c>
      <c r="B59" s="46"/>
      <c r="C59" s="47"/>
      <c r="D59" s="49"/>
      <c r="E59" s="43"/>
    </row>
    <row r="60" spans="1:5" x14ac:dyDescent="0.25">
      <c r="A60" s="30">
        <v>53</v>
      </c>
      <c r="B60" s="46"/>
      <c r="C60" s="47"/>
      <c r="D60" s="49"/>
      <c r="E60" s="43"/>
    </row>
    <row r="61" spans="1:5" x14ac:dyDescent="0.25">
      <c r="A61" s="30">
        <v>54</v>
      </c>
      <c r="B61" s="46"/>
      <c r="C61" s="47"/>
      <c r="D61" s="49"/>
      <c r="E61" s="43"/>
    </row>
    <row r="62" spans="1:5" x14ac:dyDescent="0.25">
      <c r="A62" s="30">
        <v>55</v>
      </c>
      <c r="B62" s="46"/>
      <c r="C62" s="47"/>
      <c r="D62" s="49"/>
      <c r="E62" s="43"/>
    </row>
    <row r="63" spans="1:5" x14ac:dyDescent="0.25">
      <c r="A63" s="30">
        <v>56</v>
      </c>
      <c r="B63" s="46"/>
      <c r="C63" s="47"/>
      <c r="D63" s="49"/>
      <c r="E63" s="43"/>
    </row>
    <row r="64" spans="1:5" x14ac:dyDescent="0.25">
      <c r="A64" s="30">
        <v>57</v>
      </c>
      <c r="B64" s="46"/>
      <c r="C64" s="47"/>
      <c r="D64" s="49"/>
      <c r="E64" s="43"/>
    </row>
    <row r="65" spans="1:5" x14ac:dyDescent="0.25">
      <c r="A65" s="30">
        <v>58</v>
      </c>
      <c r="B65" s="46"/>
      <c r="C65" s="47"/>
      <c r="D65" s="49"/>
      <c r="E65" s="43"/>
    </row>
    <row r="66" spans="1:5" x14ac:dyDescent="0.25">
      <c r="A66" s="30">
        <v>59</v>
      </c>
      <c r="B66" s="46"/>
      <c r="C66" s="47"/>
      <c r="D66" s="49"/>
      <c r="E66" s="43"/>
    </row>
    <row r="67" spans="1:5" x14ac:dyDescent="0.25">
      <c r="A67" s="30">
        <v>60</v>
      </c>
      <c r="B67" s="46"/>
      <c r="C67" s="47"/>
      <c r="D67" s="49"/>
      <c r="E67" s="43"/>
    </row>
    <row r="68" spans="1:5" x14ac:dyDescent="0.25">
      <c r="A68" s="30">
        <v>61</v>
      </c>
      <c r="B68" s="46"/>
      <c r="C68" s="47"/>
      <c r="D68" s="49"/>
      <c r="E68" s="43"/>
    </row>
    <row r="69" spans="1:5" x14ac:dyDescent="0.25">
      <c r="A69" s="30">
        <v>62</v>
      </c>
      <c r="B69" s="46"/>
      <c r="C69" s="47"/>
      <c r="D69" s="49"/>
      <c r="E69" s="43"/>
    </row>
    <row r="70" spans="1:5" x14ac:dyDescent="0.25">
      <c r="A70" s="30">
        <v>63</v>
      </c>
      <c r="B70" s="46"/>
      <c r="C70" s="47"/>
      <c r="D70" s="49"/>
      <c r="E70" s="43"/>
    </row>
    <row r="71" spans="1:5" x14ac:dyDescent="0.25">
      <c r="A71" s="30">
        <v>64</v>
      </c>
      <c r="B71" s="46"/>
      <c r="C71" s="47"/>
      <c r="D71" s="49"/>
      <c r="E71" s="43"/>
    </row>
    <row r="72" spans="1:5" x14ac:dyDescent="0.25">
      <c r="A72" s="30">
        <v>65</v>
      </c>
      <c r="B72" s="46"/>
      <c r="C72" s="47"/>
      <c r="D72" s="49"/>
      <c r="E72" s="43"/>
    </row>
    <row r="73" spans="1:5" x14ac:dyDescent="0.25">
      <c r="A73" s="30">
        <v>66</v>
      </c>
      <c r="B73" s="46"/>
      <c r="C73" s="47"/>
      <c r="D73" s="49"/>
      <c r="E73" s="43"/>
    </row>
    <row r="74" spans="1:5" x14ac:dyDescent="0.25">
      <c r="A74" s="30">
        <v>67</v>
      </c>
      <c r="B74" s="46"/>
      <c r="C74" s="47"/>
      <c r="D74" s="49"/>
      <c r="E74" s="43"/>
    </row>
    <row r="75" spans="1:5" x14ac:dyDescent="0.25">
      <c r="A75" s="30">
        <v>68</v>
      </c>
      <c r="B75" s="46"/>
      <c r="C75" s="47"/>
      <c r="D75" s="49"/>
      <c r="E75" s="43"/>
    </row>
    <row r="76" spans="1:5" x14ac:dyDescent="0.25">
      <c r="A76" s="30">
        <v>69</v>
      </c>
      <c r="B76" s="46"/>
      <c r="C76" s="47"/>
      <c r="D76" s="49"/>
      <c r="E76" s="43"/>
    </row>
    <row r="77" spans="1:5" x14ac:dyDescent="0.25">
      <c r="A77" s="30">
        <v>70</v>
      </c>
      <c r="B77" s="46"/>
      <c r="C77" s="47"/>
      <c r="D77" s="49"/>
      <c r="E77" s="43"/>
    </row>
    <row r="78" spans="1:5" x14ac:dyDescent="0.25">
      <c r="A78" s="30">
        <v>71</v>
      </c>
      <c r="B78" s="46"/>
      <c r="C78" s="47"/>
      <c r="D78" s="49"/>
      <c r="E78" s="43"/>
    </row>
    <row r="79" spans="1:5" x14ac:dyDescent="0.25">
      <c r="A79" s="30">
        <v>72</v>
      </c>
      <c r="B79" s="46"/>
      <c r="C79" s="47"/>
      <c r="D79" s="49"/>
      <c r="E79" s="43"/>
    </row>
    <row r="80" spans="1:5" x14ac:dyDescent="0.25">
      <c r="A80" s="30">
        <v>73</v>
      </c>
      <c r="B80" s="46"/>
      <c r="C80" s="47"/>
      <c r="D80" s="49"/>
      <c r="E80" s="43"/>
    </row>
    <row r="81" spans="1:5" x14ac:dyDescent="0.25">
      <c r="A81" s="30">
        <v>74</v>
      </c>
      <c r="B81" s="46"/>
      <c r="C81" s="47"/>
      <c r="D81" s="49"/>
      <c r="E81" s="43"/>
    </row>
    <row r="82" spans="1:5" x14ac:dyDescent="0.25">
      <c r="A82" s="30">
        <v>75</v>
      </c>
      <c r="B82" s="46"/>
      <c r="C82" s="47"/>
      <c r="D82" s="49"/>
      <c r="E82" s="43"/>
    </row>
    <row r="83" spans="1:5" x14ac:dyDescent="0.25">
      <c r="A83" s="30">
        <v>76</v>
      </c>
      <c r="B83" s="46"/>
      <c r="C83" s="47"/>
      <c r="D83" s="49"/>
      <c r="E83" s="43"/>
    </row>
    <row r="84" spans="1:5" x14ac:dyDescent="0.25">
      <c r="A84" s="30">
        <v>77</v>
      </c>
      <c r="B84" s="46"/>
      <c r="C84" s="47"/>
      <c r="D84" s="49"/>
      <c r="E84" s="43"/>
    </row>
    <row r="85" spans="1:5" x14ac:dyDescent="0.25">
      <c r="A85" s="30">
        <v>78</v>
      </c>
      <c r="B85" s="46"/>
      <c r="C85" s="47"/>
      <c r="D85" s="49"/>
      <c r="E85" s="43"/>
    </row>
    <row r="86" spans="1:5" x14ac:dyDescent="0.25">
      <c r="A86" s="30">
        <v>79</v>
      </c>
      <c r="B86" s="46"/>
      <c r="C86" s="47"/>
      <c r="D86" s="49"/>
      <c r="E86" s="43"/>
    </row>
    <row r="87" spans="1:5" x14ac:dyDescent="0.25">
      <c r="A87" s="30">
        <v>80</v>
      </c>
      <c r="B87" s="46"/>
      <c r="C87" s="47"/>
      <c r="D87" s="49"/>
      <c r="E87" s="43"/>
    </row>
    <row r="88" spans="1:5" x14ac:dyDescent="0.25">
      <c r="A88" s="30">
        <v>81</v>
      </c>
      <c r="B88" s="46"/>
      <c r="C88" s="47"/>
      <c r="D88" s="49"/>
      <c r="E88" s="43"/>
    </row>
    <row r="89" spans="1:5" x14ac:dyDescent="0.25">
      <c r="A89" s="30">
        <v>82</v>
      </c>
      <c r="B89" s="46"/>
      <c r="C89" s="47"/>
      <c r="D89" s="49"/>
      <c r="E89" s="43"/>
    </row>
    <row r="90" spans="1:5" x14ac:dyDescent="0.25">
      <c r="A90" s="30">
        <v>83</v>
      </c>
      <c r="B90" s="46"/>
      <c r="C90" s="47"/>
      <c r="D90" s="49"/>
      <c r="E90" s="43"/>
    </row>
    <row r="91" spans="1:5" x14ac:dyDescent="0.25">
      <c r="A91" s="30">
        <v>84</v>
      </c>
      <c r="B91" s="46"/>
      <c r="C91" s="47"/>
      <c r="D91" s="49"/>
      <c r="E91" s="43"/>
    </row>
    <row r="92" spans="1:5" x14ac:dyDescent="0.25">
      <c r="A92" s="30">
        <v>85</v>
      </c>
      <c r="B92" s="46"/>
      <c r="C92" s="47"/>
      <c r="D92" s="49"/>
      <c r="E92" s="43"/>
    </row>
    <row r="93" spans="1:5" x14ac:dyDescent="0.25">
      <c r="A93" s="30">
        <v>86</v>
      </c>
      <c r="B93" s="46"/>
      <c r="C93" s="47"/>
      <c r="D93" s="49"/>
      <c r="E93" s="43"/>
    </row>
    <row r="94" spans="1:5" x14ac:dyDescent="0.25">
      <c r="A94" s="30">
        <v>87</v>
      </c>
      <c r="B94" s="46"/>
      <c r="C94" s="47"/>
      <c r="D94" s="49"/>
      <c r="E94" s="43"/>
    </row>
    <row r="95" spans="1:5" x14ac:dyDescent="0.25">
      <c r="A95" s="30">
        <v>88</v>
      </c>
      <c r="B95" s="46"/>
      <c r="C95" s="47"/>
      <c r="D95" s="49"/>
      <c r="E95" s="43"/>
    </row>
    <row r="96" spans="1:5" x14ac:dyDescent="0.25">
      <c r="A96" s="30">
        <v>89</v>
      </c>
      <c r="B96" s="46"/>
      <c r="C96" s="47"/>
      <c r="D96" s="49"/>
      <c r="E96" s="43"/>
    </row>
    <row r="97" spans="1:5" x14ac:dyDescent="0.25">
      <c r="A97" s="30">
        <v>90</v>
      </c>
      <c r="B97" s="46"/>
      <c r="C97" s="47"/>
      <c r="D97" s="49"/>
      <c r="E97" s="43"/>
    </row>
    <row r="98" spans="1:5" x14ac:dyDescent="0.25">
      <c r="A98" s="30">
        <v>91</v>
      </c>
      <c r="B98" s="46"/>
      <c r="C98" s="47"/>
      <c r="D98" s="49"/>
      <c r="E98" s="43"/>
    </row>
    <row r="99" spans="1:5" x14ac:dyDescent="0.25">
      <c r="A99" s="30">
        <v>92</v>
      </c>
      <c r="B99" s="46"/>
      <c r="C99" s="47"/>
      <c r="D99" s="49"/>
      <c r="E99" s="43"/>
    </row>
    <row r="100" spans="1:5" x14ac:dyDescent="0.25">
      <c r="A100" s="30">
        <v>93</v>
      </c>
      <c r="B100" s="46"/>
      <c r="C100" s="47"/>
      <c r="D100" s="49"/>
      <c r="E100" s="43"/>
    </row>
    <row r="101" spans="1:5" x14ac:dyDescent="0.25">
      <c r="A101" s="30">
        <v>94</v>
      </c>
      <c r="B101" s="46"/>
      <c r="C101" s="47"/>
      <c r="D101" s="49"/>
      <c r="E101" s="43"/>
    </row>
    <row r="102" spans="1:5" x14ac:dyDescent="0.25">
      <c r="A102" s="30">
        <v>95</v>
      </c>
      <c r="B102" s="46"/>
      <c r="C102" s="47"/>
      <c r="D102" s="49"/>
      <c r="E102" s="43"/>
    </row>
    <row r="103" spans="1:5" x14ac:dyDescent="0.25">
      <c r="A103" s="30">
        <v>96</v>
      </c>
      <c r="B103" s="46"/>
      <c r="C103" s="47"/>
      <c r="D103" s="49"/>
      <c r="E103" s="43"/>
    </row>
    <row r="104" spans="1:5" x14ac:dyDescent="0.25">
      <c r="A104" s="30">
        <v>97</v>
      </c>
      <c r="B104" s="46"/>
      <c r="C104" s="47"/>
      <c r="D104" s="49"/>
      <c r="E104" s="43"/>
    </row>
    <row r="105" spans="1:5" x14ac:dyDescent="0.25">
      <c r="A105" s="30">
        <v>98</v>
      </c>
      <c r="B105" s="46"/>
      <c r="C105" s="47"/>
      <c r="D105" s="49"/>
      <c r="E105" s="43"/>
    </row>
    <row r="106" spans="1:5" x14ac:dyDescent="0.25">
      <c r="A106" s="30">
        <v>99</v>
      </c>
      <c r="B106" s="46"/>
      <c r="C106" s="47"/>
      <c r="D106" s="49"/>
      <c r="E106" s="43"/>
    </row>
    <row r="107" spans="1:5" x14ac:dyDescent="0.25">
      <c r="A107" s="30">
        <v>100</v>
      </c>
      <c r="B107" s="46"/>
      <c r="C107" s="47"/>
      <c r="D107" s="49"/>
      <c r="E107" s="43"/>
    </row>
  </sheetData>
  <sheetProtection sheet="1" objects="1" scenarios="1"/>
  <conditionalFormatting sqref="D2">
    <cfRule type="cellIs" dxfId="110" priority="2" operator="lessThan">
      <formula>0</formula>
    </cfRule>
  </conditionalFormatting>
  <conditionalFormatting sqref="B5">
    <cfRule type="cellIs" dxfId="109" priority="1" operator="lessThan">
      <formula>0</formula>
    </cfRule>
  </conditionalFormatting>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5F3FB44-A874-42B7-9DDE-913D1419384A}">
          <x14:formula1>
            <xm:f>Alle_Positionen!$B$2:$B$202</xm:f>
          </x14:formula1>
          <xm:sqref>D8:D107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C202E-11FC-463E-87D2-5E1F372EAF07}">
  <sheetPr codeName="Tabelle25"/>
  <dimension ref="A1:E107"/>
  <sheetViews>
    <sheetView workbookViewId="0">
      <pane ySplit="7" topLeftCell="A8" activePane="bottomLeft" state="frozen"/>
      <selection pane="bottomLeft"/>
    </sheetView>
  </sheetViews>
  <sheetFormatPr baseColWidth="10" defaultColWidth="9.140625" defaultRowHeight="15" x14ac:dyDescent="0.25"/>
  <cols>
    <col min="1" max="1" width="18.85546875" customWidth="1"/>
    <col min="2" max="3" width="14.7109375" style="2" customWidth="1"/>
    <col min="4" max="4" width="30.7109375" customWidth="1"/>
    <col min="5" max="5" width="60.7109375" customWidth="1"/>
  </cols>
  <sheetData>
    <row r="1" spans="1:5" ht="15.75" x14ac:dyDescent="0.25">
      <c r="A1" s="34" t="s">
        <v>19</v>
      </c>
      <c r="B1" s="26" t="s">
        <v>1</v>
      </c>
      <c r="C1" s="26" t="s">
        <v>2</v>
      </c>
      <c r="D1" s="26" t="s">
        <v>3</v>
      </c>
    </row>
    <row r="2" spans="1:5" x14ac:dyDescent="0.25">
      <c r="A2" s="27" t="s">
        <v>5</v>
      </c>
      <c r="B2" s="2">
        <f>SUM(August[Einnahme])</f>
        <v>0</v>
      </c>
      <c r="C2" s="28">
        <f>SUM(August[Ausgabe])</f>
        <v>0</v>
      </c>
      <c r="D2" s="29">
        <f>B2-C2</f>
        <v>0</v>
      </c>
    </row>
    <row r="4" spans="1:5" x14ac:dyDescent="0.25">
      <c r="A4" t="s">
        <v>6</v>
      </c>
      <c r="B4" s="2" t="e">
        <f>Juli!B5</f>
        <v>#VALUE!</v>
      </c>
    </row>
    <row r="5" spans="1:5" x14ac:dyDescent="0.25">
      <c r="A5" t="s">
        <v>7</v>
      </c>
      <c r="B5" s="2" t="e">
        <f>B4+D2</f>
        <v>#VALUE!</v>
      </c>
    </row>
    <row r="7" spans="1:5" ht="15.75" x14ac:dyDescent="0.25">
      <c r="A7" s="31" t="s">
        <v>43</v>
      </c>
      <c r="B7" s="32" t="s">
        <v>1</v>
      </c>
      <c r="C7" s="32" t="s">
        <v>2</v>
      </c>
      <c r="D7" s="32" t="s">
        <v>0</v>
      </c>
      <c r="E7" s="32" t="s">
        <v>4</v>
      </c>
    </row>
    <row r="8" spans="1:5" x14ac:dyDescent="0.25">
      <c r="A8" s="30">
        <v>1</v>
      </c>
      <c r="B8" s="35"/>
      <c r="C8" s="41"/>
      <c r="D8" s="48"/>
      <c r="E8" s="43"/>
    </row>
    <row r="9" spans="1:5" x14ac:dyDescent="0.25">
      <c r="A9" s="30">
        <v>2</v>
      </c>
      <c r="B9" s="35"/>
      <c r="C9" s="41"/>
      <c r="D9" s="49"/>
      <c r="E9" s="43"/>
    </row>
    <row r="10" spans="1:5" x14ac:dyDescent="0.25">
      <c r="A10" s="30">
        <v>3</v>
      </c>
      <c r="B10" s="35"/>
      <c r="C10" s="41"/>
      <c r="D10" s="49"/>
      <c r="E10" s="43"/>
    </row>
    <row r="11" spans="1:5" x14ac:dyDescent="0.25">
      <c r="A11" s="30">
        <v>4</v>
      </c>
      <c r="B11" s="35"/>
      <c r="C11" s="41"/>
      <c r="D11" s="49"/>
      <c r="E11" s="43"/>
    </row>
    <row r="12" spans="1:5" x14ac:dyDescent="0.25">
      <c r="A12" s="30">
        <v>5</v>
      </c>
      <c r="B12" s="35"/>
      <c r="C12" s="41"/>
      <c r="D12" s="49"/>
      <c r="E12" s="43"/>
    </row>
    <row r="13" spans="1:5" x14ac:dyDescent="0.25">
      <c r="A13" s="30">
        <v>6</v>
      </c>
      <c r="B13" s="35"/>
      <c r="C13" s="41"/>
      <c r="D13" s="49"/>
      <c r="E13" s="43"/>
    </row>
    <row r="14" spans="1:5" x14ac:dyDescent="0.25">
      <c r="A14" s="30">
        <v>7</v>
      </c>
      <c r="B14" s="35"/>
      <c r="C14" s="41"/>
      <c r="D14" s="49"/>
      <c r="E14" s="43"/>
    </row>
    <row r="15" spans="1:5" x14ac:dyDescent="0.25">
      <c r="A15" s="30">
        <v>8</v>
      </c>
      <c r="B15" s="35"/>
      <c r="C15" s="41"/>
      <c r="D15" s="49"/>
      <c r="E15" s="43"/>
    </row>
    <row r="16" spans="1:5" x14ac:dyDescent="0.25">
      <c r="A16" s="30">
        <v>9</v>
      </c>
      <c r="B16" s="35"/>
      <c r="C16" s="41"/>
      <c r="D16" s="49"/>
      <c r="E16" s="43"/>
    </row>
    <row r="17" spans="1:5" x14ac:dyDescent="0.25">
      <c r="A17" s="30">
        <v>10</v>
      </c>
      <c r="B17" s="35"/>
      <c r="C17" s="41"/>
      <c r="D17" s="49"/>
      <c r="E17" s="43"/>
    </row>
    <row r="18" spans="1:5" x14ac:dyDescent="0.25">
      <c r="A18" s="30">
        <v>11</v>
      </c>
      <c r="B18" s="35"/>
      <c r="C18" s="41"/>
      <c r="D18" s="49"/>
      <c r="E18" s="43"/>
    </row>
    <row r="19" spans="1:5" x14ac:dyDescent="0.25">
      <c r="A19" s="30">
        <v>12</v>
      </c>
      <c r="B19" s="35"/>
      <c r="C19" s="41"/>
      <c r="D19" s="49"/>
      <c r="E19" s="43"/>
    </row>
    <row r="20" spans="1:5" x14ac:dyDescent="0.25">
      <c r="A20" s="30">
        <v>13</v>
      </c>
      <c r="B20" s="35"/>
      <c r="C20" s="41"/>
      <c r="D20" s="49"/>
      <c r="E20" s="43"/>
    </row>
    <row r="21" spans="1:5" x14ac:dyDescent="0.25">
      <c r="A21" s="30">
        <v>14</v>
      </c>
      <c r="B21" s="35"/>
      <c r="C21" s="41"/>
      <c r="D21" s="49"/>
      <c r="E21" s="43"/>
    </row>
    <row r="22" spans="1:5" x14ac:dyDescent="0.25">
      <c r="A22" s="30">
        <v>15</v>
      </c>
      <c r="B22" s="35"/>
      <c r="C22" s="41"/>
      <c r="D22" s="49"/>
      <c r="E22" s="43"/>
    </row>
    <row r="23" spans="1:5" x14ac:dyDescent="0.25">
      <c r="A23" s="30">
        <v>16</v>
      </c>
      <c r="B23" s="35"/>
      <c r="C23" s="41"/>
      <c r="D23" s="49"/>
      <c r="E23" s="43"/>
    </row>
    <row r="24" spans="1:5" x14ac:dyDescent="0.25">
      <c r="A24" s="30">
        <v>17</v>
      </c>
      <c r="B24" s="35"/>
      <c r="C24" s="41"/>
      <c r="D24" s="49"/>
      <c r="E24" s="43"/>
    </row>
    <row r="25" spans="1:5" x14ac:dyDescent="0.25">
      <c r="A25" s="30">
        <v>18</v>
      </c>
      <c r="B25" s="35"/>
      <c r="C25" s="41"/>
      <c r="D25" s="49"/>
      <c r="E25" s="43"/>
    </row>
    <row r="26" spans="1:5" x14ac:dyDescent="0.25">
      <c r="A26" s="30">
        <v>19</v>
      </c>
      <c r="B26" s="35"/>
      <c r="C26" s="41"/>
      <c r="D26" s="49"/>
      <c r="E26" s="43"/>
    </row>
    <row r="27" spans="1:5" x14ac:dyDescent="0.25">
      <c r="A27" s="30">
        <v>20</v>
      </c>
      <c r="B27" s="35"/>
      <c r="C27" s="41"/>
      <c r="D27" s="49"/>
      <c r="E27" s="43"/>
    </row>
    <row r="28" spans="1:5" x14ac:dyDescent="0.25">
      <c r="A28" s="30">
        <v>21</v>
      </c>
      <c r="B28" s="35"/>
      <c r="C28" s="41"/>
      <c r="D28" s="49"/>
      <c r="E28" s="43"/>
    </row>
    <row r="29" spans="1:5" x14ac:dyDescent="0.25">
      <c r="A29" s="30">
        <v>22</v>
      </c>
      <c r="B29" s="35"/>
      <c r="C29" s="41"/>
      <c r="D29" s="49"/>
      <c r="E29" s="43"/>
    </row>
    <row r="30" spans="1:5" x14ac:dyDescent="0.25">
      <c r="A30" s="30">
        <v>23</v>
      </c>
      <c r="B30" s="35"/>
      <c r="C30" s="41"/>
      <c r="D30" s="49"/>
      <c r="E30" s="43"/>
    </row>
    <row r="31" spans="1:5" x14ac:dyDescent="0.25">
      <c r="A31" s="30">
        <v>24</v>
      </c>
      <c r="B31" s="35"/>
      <c r="C31" s="41"/>
      <c r="D31" s="49"/>
      <c r="E31" s="43"/>
    </row>
    <row r="32" spans="1:5" x14ac:dyDescent="0.25">
      <c r="A32" s="30">
        <v>25</v>
      </c>
      <c r="B32" s="35"/>
      <c r="C32" s="41"/>
      <c r="D32" s="51"/>
      <c r="E32" s="43"/>
    </row>
    <row r="33" spans="1:5" x14ac:dyDescent="0.25">
      <c r="A33" s="30">
        <v>26</v>
      </c>
      <c r="B33" s="35"/>
      <c r="C33" s="41"/>
      <c r="D33" s="49"/>
      <c r="E33" s="43"/>
    </row>
    <row r="34" spans="1:5" x14ac:dyDescent="0.25">
      <c r="A34" s="30">
        <v>27</v>
      </c>
      <c r="B34" s="35"/>
      <c r="C34" s="41"/>
      <c r="D34" s="49"/>
      <c r="E34" s="43"/>
    </row>
    <row r="35" spans="1:5" x14ac:dyDescent="0.25">
      <c r="A35" s="30">
        <v>28</v>
      </c>
      <c r="B35" s="35"/>
      <c r="C35" s="41"/>
      <c r="D35" s="49"/>
      <c r="E35" s="43"/>
    </row>
    <row r="36" spans="1:5" x14ac:dyDescent="0.25">
      <c r="A36" s="30">
        <v>29</v>
      </c>
      <c r="B36" s="35"/>
      <c r="C36" s="41"/>
      <c r="D36" s="49"/>
      <c r="E36" s="43"/>
    </row>
    <row r="37" spans="1:5" x14ac:dyDescent="0.25">
      <c r="A37" s="30">
        <v>30</v>
      </c>
      <c r="B37" s="35"/>
      <c r="C37" s="41"/>
      <c r="D37" s="49"/>
      <c r="E37" s="43"/>
    </row>
    <row r="38" spans="1:5" x14ac:dyDescent="0.25">
      <c r="A38" s="30">
        <v>31</v>
      </c>
      <c r="B38" s="46"/>
      <c r="C38" s="47"/>
      <c r="D38" s="49"/>
      <c r="E38" s="43"/>
    </row>
    <row r="39" spans="1:5" x14ac:dyDescent="0.25">
      <c r="A39" s="30">
        <v>32</v>
      </c>
      <c r="B39" s="46"/>
      <c r="C39" s="47"/>
      <c r="D39" s="49"/>
      <c r="E39" s="43"/>
    </row>
    <row r="40" spans="1:5" x14ac:dyDescent="0.25">
      <c r="A40" s="30">
        <v>33</v>
      </c>
      <c r="B40" s="46"/>
      <c r="C40" s="47"/>
      <c r="D40" s="49"/>
      <c r="E40" s="43"/>
    </row>
    <row r="41" spans="1:5" x14ac:dyDescent="0.25">
      <c r="A41" s="30">
        <v>34</v>
      </c>
      <c r="B41" s="46"/>
      <c r="C41" s="47"/>
      <c r="D41" s="49"/>
      <c r="E41" s="43"/>
    </row>
    <row r="42" spans="1:5" x14ac:dyDescent="0.25">
      <c r="A42" s="30">
        <v>35</v>
      </c>
      <c r="B42" s="46"/>
      <c r="C42" s="47"/>
      <c r="D42" s="49"/>
      <c r="E42" s="43"/>
    </row>
    <row r="43" spans="1:5" x14ac:dyDescent="0.25">
      <c r="A43" s="30">
        <v>36</v>
      </c>
      <c r="B43" s="46"/>
      <c r="C43" s="47"/>
      <c r="D43" s="49"/>
      <c r="E43" s="43"/>
    </row>
    <row r="44" spans="1:5" x14ac:dyDescent="0.25">
      <c r="A44" s="30">
        <v>37</v>
      </c>
      <c r="B44" s="46"/>
      <c r="C44" s="47"/>
      <c r="D44" s="49"/>
      <c r="E44" s="43"/>
    </row>
    <row r="45" spans="1:5" x14ac:dyDescent="0.25">
      <c r="A45" s="30">
        <v>38</v>
      </c>
      <c r="B45" s="46"/>
      <c r="C45" s="47"/>
      <c r="D45" s="49"/>
      <c r="E45" s="43"/>
    </row>
    <row r="46" spans="1:5" x14ac:dyDescent="0.25">
      <c r="A46" s="30">
        <v>39</v>
      </c>
      <c r="B46" s="46"/>
      <c r="C46" s="47"/>
      <c r="D46" s="49"/>
      <c r="E46" s="43"/>
    </row>
    <row r="47" spans="1:5" x14ac:dyDescent="0.25">
      <c r="A47" s="30">
        <v>40</v>
      </c>
      <c r="B47" s="46"/>
      <c r="C47" s="47"/>
      <c r="D47" s="49"/>
      <c r="E47" s="43"/>
    </row>
    <row r="48" spans="1:5" x14ac:dyDescent="0.25">
      <c r="A48" s="30">
        <v>41</v>
      </c>
      <c r="B48" s="46"/>
      <c r="C48" s="47"/>
      <c r="D48" s="49"/>
      <c r="E48" s="43"/>
    </row>
    <row r="49" spans="1:5" x14ac:dyDescent="0.25">
      <c r="A49" s="30">
        <v>42</v>
      </c>
      <c r="B49" s="46"/>
      <c r="C49" s="47"/>
      <c r="D49" s="49"/>
      <c r="E49" s="43"/>
    </row>
    <row r="50" spans="1:5" x14ac:dyDescent="0.25">
      <c r="A50" s="30">
        <v>43</v>
      </c>
      <c r="B50" s="46"/>
      <c r="C50" s="47"/>
      <c r="D50" s="49"/>
      <c r="E50" s="43"/>
    </row>
    <row r="51" spans="1:5" x14ac:dyDescent="0.25">
      <c r="A51" s="30">
        <v>44</v>
      </c>
      <c r="B51" s="46"/>
      <c r="C51" s="47"/>
      <c r="D51" s="49"/>
      <c r="E51" s="43"/>
    </row>
    <row r="52" spans="1:5" x14ac:dyDescent="0.25">
      <c r="A52" s="30">
        <v>45</v>
      </c>
      <c r="B52" s="46"/>
      <c r="C52" s="47"/>
      <c r="D52" s="49"/>
      <c r="E52" s="43"/>
    </row>
    <row r="53" spans="1:5" x14ac:dyDescent="0.25">
      <c r="A53" s="30">
        <v>46</v>
      </c>
      <c r="B53" s="46"/>
      <c r="C53" s="47"/>
      <c r="D53" s="49"/>
      <c r="E53" s="43"/>
    </row>
    <row r="54" spans="1:5" x14ac:dyDescent="0.25">
      <c r="A54" s="30">
        <v>47</v>
      </c>
      <c r="B54" s="46"/>
      <c r="C54" s="47"/>
      <c r="D54" s="49"/>
      <c r="E54" s="43"/>
    </row>
    <row r="55" spans="1:5" x14ac:dyDescent="0.25">
      <c r="A55" s="30">
        <v>48</v>
      </c>
      <c r="B55" s="46"/>
      <c r="C55" s="47"/>
      <c r="D55" s="49"/>
      <c r="E55" s="43"/>
    </row>
    <row r="56" spans="1:5" x14ac:dyDescent="0.25">
      <c r="A56" s="30">
        <v>49</v>
      </c>
      <c r="B56" s="46"/>
      <c r="C56" s="47"/>
      <c r="D56" s="49"/>
      <c r="E56" s="43"/>
    </row>
    <row r="57" spans="1:5" x14ac:dyDescent="0.25">
      <c r="A57" s="30">
        <v>50</v>
      </c>
      <c r="B57" s="46"/>
      <c r="C57" s="47"/>
      <c r="D57" s="49"/>
      <c r="E57" s="43"/>
    </row>
    <row r="58" spans="1:5" x14ac:dyDescent="0.25">
      <c r="A58" s="30">
        <v>51</v>
      </c>
      <c r="B58" s="46"/>
      <c r="C58" s="47"/>
      <c r="D58" s="49"/>
      <c r="E58" s="43"/>
    </row>
    <row r="59" spans="1:5" x14ac:dyDescent="0.25">
      <c r="A59" s="30">
        <v>52</v>
      </c>
      <c r="B59" s="46"/>
      <c r="C59" s="47"/>
      <c r="D59" s="49"/>
      <c r="E59" s="43"/>
    </row>
    <row r="60" spans="1:5" x14ac:dyDescent="0.25">
      <c r="A60" s="30">
        <v>53</v>
      </c>
      <c r="B60" s="46"/>
      <c r="C60" s="47"/>
      <c r="D60" s="49"/>
      <c r="E60" s="43"/>
    </row>
    <row r="61" spans="1:5" x14ac:dyDescent="0.25">
      <c r="A61" s="30">
        <v>54</v>
      </c>
      <c r="B61" s="46"/>
      <c r="C61" s="47"/>
      <c r="D61" s="49"/>
      <c r="E61" s="43"/>
    </row>
    <row r="62" spans="1:5" x14ac:dyDescent="0.25">
      <c r="A62" s="30">
        <v>55</v>
      </c>
      <c r="B62" s="46"/>
      <c r="C62" s="47"/>
      <c r="D62" s="49"/>
      <c r="E62" s="43"/>
    </row>
    <row r="63" spans="1:5" x14ac:dyDescent="0.25">
      <c r="A63" s="30">
        <v>56</v>
      </c>
      <c r="B63" s="46"/>
      <c r="C63" s="47"/>
      <c r="D63" s="49"/>
      <c r="E63" s="43"/>
    </row>
    <row r="64" spans="1:5" x14ac:dyDescent="0.25">
      <c r="A64" s="30">
        <v>57</v>
      </c>
      <c r="B64" s="46"/>
      <c r="C64" s="47"/>
      <c r="D64" s="49"/>
      <c r="E64" s="43"/>
    </row>
    <row r="65" spans="1:5" x14ac:dyDescent="0.25">
      <c r="A65" s="30">
        <v>58</v>
      </c>
      <c r="B65" s="46"/>
      <c r="C65" s="47"/>
      <c r="D65" s="49"/>
      <c r="E65" s="43"/>
    </row>
    <row r="66" spans="1:5" x14ac:dyDescent="0.25">
      <c r="A66" s="30">
        <v>59</v>
      </c>
      <c r="B66" s="46"/>
      <c r="C66" s="47"/>
      <c r="D66" s="49"/>
      <c r="E66" s="43"/>
    </row>
    <row r="67" spans="1:5" x14ac:dyDescent="0.25">
      <c r="A67" s="30">
        <v>60</v>
      </c>
      <c r="B67" s="46"/>
      <c r="C67" s="47"/>
      <c r="D67" s="49"/>
      <c r="E67" s="43"/>
    </row>
    <row r="68" spans="1:5" x14ac:dyDescent="0.25">
      <c r="A68" s="30">
        <v>61</v>
      </c>
      <c r="B68" s="46"/>
      <c r="C68" s="47"/>
      <c r="D68" s="49"/>
      <c r="E68" s="43"/>
    </row>
    <row r="69" spans="1:5" x14ac:dyDescent="0.25">
      <c r="A69" s="30">
        <v>62</v>
      </c>
      <c r="B69" s="46"/>
      <c r="C69" s="47"/>
      <c r="D69" s="49"/>
      <c r="E69" s="43"/>
    </row>
    <row r="70" spans="1:5" x14ac:dyDescent="0.25">
      <c r="A70" s="30">
        <v>63</v>
      </c>
      <c r="B70" s="46"/>
      <c r="C70" s="47"/>
      <c r="D70" s="49"/>
      <c r="E70" s="43"/>
    </row>
    <row r="71" spans="1:5" x14ac:dyDescent="0.25">
      <c r="A71" s="30">
        <v>64</v>
      </c>
      <c r="B71" s="46"/>
      <c r="C71" s="47"/>
      <c r="D71" s="49"/>
      <c r="E71" s="43"/>
    </row>
    <row r="72" spans="1:5" x14ac:dyDescent="0.25">
      <c r="A72" s="30">
        <v>65</v>
      </c>
      <c r="B72" s="46"/>
      <c r="C72" s="47"/>
      <c r="D72" s="49"/>
      <c r="E72" s="43"/>
    </row>
    <row r="73" spans="1:5" x14ac:dyDescent="0.25">
      <c r="A73" s="30">
        <v>66</v>
      </c>
      <c r="B73" s="46"/>
      <c r="C73" s="47"/>
      <c r="D73" s="49"/>
      <c r="E73" s="43"/>
    </row>
    <row r="74" spans="1:5" x14ac:dyDescent="0.25">
      <c r="A74" s="30">
        <v>67</v>
      </c>
      <c r="B74" s="46"/>
      <c r="C74" s="47"/>
      <c r="D74" s="49"/>
      <c r="E74" s="43"/>
    </row>
    <row r="75" spans="1:5" x14ac:dyDescent="0.25">
      <c r="A75" s="30">
        <v>68</v>
      </c>
      <c r="B75" s="46"/>
      <c r="C75" s="47"/>
      <c r="D75" s="49"/>
      <c r="E75" s="43"/>
    </row>
    <row r="76" spans="1:5" x14ac:dyDescent="0.25">
      <c r="A76" s="30">
        <v>69</v>
      </c>
      <c r="B76" s="46"/>
      <c r="C76" s="47"/>
      <c r="D76" s="49"/>
      <c r="E76" s="43"/>
    </row>
    <row r="77" spans="1:5" x14ac:dyDescent="0.25">
      <c r="A77" s="30">
        <v>70</v>
      </c>
      <c r="B77" s="46"/>
      <c r="C77" s="47"/>
      <c r="D77" s="49"/>
      <c r="E77" s="43"/>
    </row>
    <row r="78" spans="1:5" x14ac:dyDescent="0.25">
      <c r="A78" s="30">
        <v>71</v>
      </c>
      <c r="B78" s="46"/>
      <c r="C78" s="47"/>
      <c r="D78" s="49"/>
      <c r="E78" s="43"/>
    </row>
    <row r="79" spans="1:5" x14ac:dyDescent="0.25">
      <c r="A79" s="30">
        <v>72</v>
      </c>
      <c r="B79" s="46"/>
      <c r="C79" s="47"/>
      <c r="D79" s="49"/>
      <c r="E79" s="43"/>
    </row>
    <row r="80" spans="1:5" x14ac:dyDescent="0.25">
      <c r="A80" s="30">
        <v>73</v>
      </c>
      <c r="B80" s="46"/>
      <c r="C80" s="47"/>
      <c r="D80" s="49"/>
      <c r="E80" s="43"/>
    </row>
    <row r="81" spans="1:5" x14ac:dyDescent="0.25">
      <c r="A81" s="30">
        <v>74</v>
      </c>
      <c r="B81" s="46"/>
      <c r="C81" s="47"/>
      <c r="D81" s="49"/>
      <c r="E81" s="43"/>
    </row>
    <row r="82" spans="1:5" x14ac:dyDescent="0.25">
      <c r="A82" s="30">
        <v>75</v>
      </c>
      <c r="B82" s="46"/>
      <c r="C82" s="47"/>
      <c r="D82" s="49"/>
      <c r="E82" s="43"/>
    </row>
    <row r="83" spans="1:5" x14ac:dyDescent="0.25">
      <c r="A83" s="30">
        <v>76</v>
      </c>
      <c r="B83" s="46"/>
      <c r="C83" s="47"/>
      <c r="D83" s="49"/>
      <c r="E83" s="43"/>
    </row>
    <row r="84" spans="1:5" x14ac:dyDescent="0.25">
      <c r="A84" s="30">
        <v>77</v>
      </c>
      <c r="B84" s="46"/>
      <c r="C84" s="47"/>
      <c r="D84" s="49"/>
      <c r="E84" s="43"/>
    </row>
    <row r="85" spans="1:5" x14ac:dyDescent="0.25">
      <c r="A85" s="30">
        <v>78</v>
      </c>
      <c r="B85" s="46"/>
      <c r="C85" s="47"/>
      <c r="D85" s="49"/>
      <c r="E85" s="43"/>
    </row>
    <row r="86" spans="1:5" x14ac:dyDescent="0.25">
      <c r="A86" s="30">
        <v>79</v>
      </c>
      <c r="B86" s="46"/>
      <c r="C86" s="47"/>
      <c r="D86" s="49"/>
      <c r="E86" s="43"/>
    </row>
    <row r="87" spans="1:5" x14ac:dyDescent="0.25">
      <c r="A87" s="30">
        <v>80</v>
      </c>
      <c r="B87" s="46"/>
      <c r="C87" s="47"/>
      <c r="D87" s="49"/>
      <c r="E87" s="43"/>
    </row>
    <row r="88" spans="1:5" x14ac:dyDescent="0.25">
      <c r="A88" s="30">
        <v>81</v>
      </c>
      <c r="B88" s="46"/>
      <c r="C88" s="47"/>
      <c r="D88" s="49"/>
      <c r="E88" s="43"/>
    </row>
    <row r="89" spans="1:5" x14ac:dyDescent="0.25">
      <c r="A89" s="30">
        <v>82</v>
      </c>
      <c r="B89" s="46"/>
      <c r="C89" s="47"/>
      <c r="D89" s="49"/>
      <c r="E89" s="43"/>
    </row>
    <row r="90" spans="1:5" x14ac:dyDescent="0.25">
      <c r="A90" s="30">
        <v>83</v>
      </c>
      <c r="B90" s="46"/>
      <c r="C90" s="47"/>
      <c r="D90" s="49"/>
      <c r="E90" s="43"/>
    </row>
    <row r="91" spans="1:5" x14ac:dyDescent="0.25">
      <c r="A91" s="30">
        <v>84</v>
      </c>
      <c r="B91" s="46"/>
      <c r="C91" s="47"/>
      <c r="D91" s="49"/>
      <c r="E91" s="43"/>
    </row>
    <row r="92" spans="1:5" x14ac:dyDescent="0.25">
      <c r="A92" s="30">
        <v>85</v>
      </c>
      <c r="B92" s="46"/>
      <c r="C92" s="47"/>
      <c r="D92" s="49"/>
      <c r="E92" s="43"/>
    </row>
    <row r="93" spans="1:5" x14ac:dyDescent="0.25">
      <c r="A93" s="30">
        <v>86</v>
      </c>
      <c r="B93" s="46"/>
      <c r="C93" s="47"/>
      <c r="D93" s="49"/>
      <c r="E93" s="43"/>
    </row>
    <row r="94" spans="1:5" x14ac:dyDescent="0.25">
      <c r="A94" s="30">
        <v>87</v>
      </c>
      <c r="B94" s="46"/>
      <c r="C94" s="47"/>
      <c r="D94" s="49"/>
      <c r="E94" s="43"/>
    </row>
    <row r="95" spans="1:5" x14ac:dyDescent="0.25">
      <c r="A95" s="30">
        <v>88</v>
      </c>
      <c r="B95" s="46"/>
      <c r="C95" s="47"/>
      <c r="D95" s="49"/>
      <c r="E95" s="43"/>
    </row>
    <row r="96" spans="1:5" x14ac:dyDescent="0.25">
      <c r="A96" s="30">
        <v>89</v>
      </c>
      <c r="B96" s="46"/>
      <c r="C96" s="47"/>
      <c r="D96" s="49"/>
      <c r="E96" s="43"/>
    </row>
    <row r="97" spans="1:5" x14ac:dyDescent="0.25">
      <c r="A97" s="30">
        <v>90</v>
      </c>
      <c r="B97" s="46"/>
      <c r="C97" s="47"/>
      <c r="D97" s="49"/>
      <c r="E97" s="43"/>
    </row>
    <row r="98" spans="1:5" x14ac:dyDescent="0.25">
      <c r="A98" s="30">
        <v>91</v>
      </c>
      <c r="B98" s="46"/>
      <c r="C98" s="47"/>
      <c r="D98" s="49"/>
      <c r="E98" s="43"/>
    </row>
    <row r="99" spans="1:5" x14ac:dyDescent="0.25">
      <c r="A99" s="30">
        <v>92</v>
      </c>
      <c r="B99" s="46"/>
      <c r="C99" s="47"/>
      <c r="D99" s="49"/>
      <c r="E99" s="43"/>
    </row>
    <row r="100" spans="1:5" x14ac:dyDescent="0.25">
      <c r="A100" s="30">
        <v>93</v>
      </c>
      <c r="B100" s="46"/>
      <c r="C100" s="47"/>
      <c r="D100" s="49"/>
      <c r="E100" s="43"/>
    </row>
    <row r="101" spans="1:5" x14ac:dyDescent="0.25">
      <c r="A101" s="30">
        <v>94</v>
      </c>
      <c r="B101" s="46"/>
      <c r="C101" s="47"/>
      <c r="D101" s="49"/>
      <c r="E101" s="43"/>
    </row>
    <row r="102" spans="1:5" x14ac:dyDescent="0.25">
      <c r="A102" s="30">
        <v>95</v>
      </c>
      <c r="B102" s="46"/>
      <c r="C102" s="47"/>
      <c r="D102" s="49"/>
      <c r="E102" s="43"/>
    </row>
    <row r="103" spans="1:5" x14ac:dyDescent="0.25">
      <c r="A103" s="30">
        <v>96</v>
      </c>
      <c r="B103" s="46"/>
      <c r="C103" s="47"/>
      <c r="D103" s="49"/>
      <c r="E103" s="43"/>
    </row>
    <row r="104" spans="1:5" x14ac:dyDescent="0.25">
      <c r="A104" s="30">
        <v>97</v>
      </c>
      <c r="B104" s="46"/>
      <c r="C104" s="47"/>
      <c r="D104" s="49"/>
      <c r="E104" s="43"/>
    </row>
    <row r="105" spans="1:5" x14ac:dyDescent="0.25">
      <c r="A105" s="30">
        <v>98</v>
      </c>
      <c r="B105" s="46"/>
      <c r="C105" s="47"/>
      <c r="D105" s="49"/>
      <c r="E105" s="43"/>
    </row>
    <row r="106" spans="1:5" x14ac:dyDescent="0.25">
      <c r="A106" s="30">
        <v>99</v>
      </c>
      <c r="B106" s="46"/>
      <c r="C106" s="47"/>
      <c r="D106" s="49"/>
      <c r="E106" s="43"/>
    </row>
    <row r="107" spans="1:5" x14ac:dyDescent="0.25">
      <c r="A107" s="30">
        <v>100</v>
      </c>
      <c r="B107" s="46"/>
      <c r="C107" s="47"/>
      <c r="D107" s="49"/>
      <c r="E107" s="43"/>
    </row>
  </sheetData>
  <sheetProtection sheet="1" objects="1" scenarios="1"/>
  <conditionalFormatting sqref="D2">
    <cfRule type="cellIs" dxfId="101" priority="2" operator="lessThan">
      <formula>0</formula>
    </cfRule>
  </conditionalFormatting>
  <conditionalFormatting sqref="B5">
    <cfRule type="cellIs" dxfId="100" priority="1" operator="lessThan">
      <formula>0</formula>
    </cfRule>
  </conditionalFormatting>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F44D974D-E93B-46D0-A037-0D1219A8776C}">
          <x14:formula1>
            <xm:f>Alle_Positionen!$B$2:$B$202</xm:f>
          </x14:formula1>
          <xm:sqref>D8:D107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32C1F-62E6-43A3-B88D-C8A1C6C518F7}">
  <sheetPr codeName="Tabelle26"/>
  <dimension ref="A1:E107"/>
  <sheetViews>
    <sheetView workbookViewId="0">
      <pane ySplit="7" topLeftCell="A8" activePane="bottomLeft" state="frozen"/>
      <selection pane="bottomLeft"/>
    </sheetView>
  </sheetViews>
  <sheetFormatPr baseColWidth="10" defaultColWidth="9.140625" defaultRowHeight="15" x14ac:dyDescent="0.25"/>
  <cols>
    <col min="1" max="1" width="18.85546875" customWidth="1"/>
    <col min="2" max="3" width="14.7109375" style="2" customWidth="1"/>
    <col min="4" max="4" width="30.7109375" customWidth="1"/>
    <col min="5" max="5" width="60.7109375" customWidth="1"/>
  </cols>
  <sheetData>
    <row r="1" spans="1:5" ht="15.75" x14ac:dyDescent="0.25">
      <c r="A1" s="34" t="s">
        <v>20</v>
      </c>
      <c r="B1" s="26" t="s">
        <v>1</v>
      </c>
      <c r="C1" s="26" t="s">
        <v>2</v>
      </c>
      <c r="D1" s="26" t="s">
        <v>3</v>
      </c>
    </row>
    <row r="2" spans="1:5" x14ac:dyDescent="0.25">
      <c r="A2" s="27" t="s">
        <v>5</v>
      </c>
      <c r="B2" s="2">
        <f>SUM(September[Einnahme])</f>
        <v>0</v>
      </c>
      <c r="C2" s="28">
        <f>SUM(September[Ausgabe])</f>
        <v>0</v>
      </c>
      <c r="D2" s="29">
        <f>B2-C2</f>
        <v>0</v>
      </c>
    </row>
    <row r="4" spans="1:5" x14ac:dyDescent="0.25">
      <c r="A4" t="s">
        <v>6</v>
      </c>
      <c r="B4" s="2" t="e">
        <f>August!B5</f>
        <v>#VALUE!</v>
      </c>
    </row>
    <row r="5" spans="1:5" x14ac:dyDescent="0.25">
      <c r="A5" t="s">
        <v>7</v>
      </c>
      <c r="B5" s="2" t="e">
        <f>B4+D2</f>
        <v>#VALUE!</v>
      </c>
    </row>
    <row r="7" spans="1:5" ht="15.75" x14ac:dyDescent="0.25">
      <c r="A7" s="31" t="s">
        <v>43</v>
      </c>
      <c r="B7" s="32" t="s">
        <v>1</v>
      </c>
      <c r="C7" s="32" t="s">
        <v>2</v>
      </c>
      <c r="D7" s="32" t="s">
        <v>0</v>
      </c>
      <c r="E7" s="32" t="s">
        <v>4</v>
      </c>
    </row>
    <row r="8" spans="1:5" x14ac:dyDescent="0.25">
      <c r="A8" s="30">
        <v>1</v>
      </c>
      <c r="B8" s="35"/>
      <c r="C8" s="41"/>
      <c r="D8" s="48"/>
      <c r="E8" s="43"/>
    </row>
    <row r="9" spans="1:5" x14ac:dyDescent="0.25">
      <c r="A9" s="30">
        <v>2</v>
      </c>
      <c r="B9" s="35"/>
      <c r="C9" s="41"/>
      <c r="D9" s="49"/>
      <c r="E9" s="43"/>
    </row>
    <row r="10" spans="1:5" x14ac:dyDescent="0.25">
      <c r="A10" s="30">
        <v>3</v>
      </c>
      <c r="B10" s="35"/>
      <c r="C10" s="41"/>
      <c r="D10" s="49"/>
      <c r="E10" s="43"/>
    </row>
    <row r="11" spans="1:5" x14ac:dyDescent="0.25">
      <c r="A11" s="30">
        <v>4</v>
      </c>
      <c r="B11" s="35"/>
      <c r="C11" s="41"/>
      <c r="D11" s="49"/>
      <c r="E11" s="43"/>
    </row>
    <row r="12" spans="1:5" x14ac:dyDescent="0.25">
      <c r="A12" s="30">
        <v>5</v>
      </c>
      <c r="B12" s="35"/>
      <c r="C12" s="41"/>
      <c r="D12" s="49"/>
      <c r="E12" s="43"/>
    </row>
    <row r="13" spans="1:5" x14ac:dyDescent="0.25">
      <c r="A13" s="30">
        <v>6</v>
      </c>
      <c r="B13" s="35"/>
      <c r="C13" s="41"/>
      <c r="D13" s="49"/>
      <c r="E13" s="43"/>
    </row>
    <row r="14" spans="1:5" x14ac:dyDescent="0.25">
      <c r="A14" s="30">
        <v>7</v>
      </c>
      <c r="B14" s="35"/>
      <c r="C14" s="41"/>
      <c r="D14" s="49"/>
      <c r="E14" s="43"/>
    </row>
    <row r="15" spans="1:5" x14ac:dyDescent="0.25">
      <c r="A15" s="30">
        <v>8</v>
      </c>
      <c r="B15" s="35"/>
      <c r="C15" s="41"/>
      <c r="D15" s="49"/>
      <c r="E15" s="43"/>
    </row>
    <row r="16" spans="1:5" x14ac:dyDescent="0.25">
      <c r="A16" s="30">
        <v>9</v>
      </c>
      <c r="B16" s="35"/>
      <c r="C16" s="41"/>
      <c r="D16" s="49"/>
      <c r="E16" s="43"/>
    </row>
    <row r="17" spans="1:5" x14ac:dyDescent="0.25">
      <c r="A17" s="30">
        <v>10</v>
      </c>
      <c r="B17" s="35"/>
      <c r="C17" s="41"/>
      <c r="D17" s="49"/>
      <c r="E17" s="43"/>
    </row>
    <row r="18" spans="1:5" x14ac:dyDescent="0.25">
      <c r="A18" s="30">
        <v>11</v>
      </c>
      <c r="B18" s="35"/>
      <c r="C18" s="41"/>
      <c r="D18" s="49"/>
      <c r="E18" s="43"/>
    </row>
    <row r="19" spans="1:5" x14ac:dyDescent="0.25">
      <c r="A19" s="30">
        <v>12</v>
      </c>
      <c r="B19" s="35"/>
      <c r="C19" s="41"/>
      <c r="D19" s="49"/>
      <c r="E19" s="43"/>
    </row>
    <row r="20" spans="1:5" x14ac:dyDescent="0.25">
      <c r="A20" s="30">
        <v>13</v>
      </c>
      <c r="B20" s="35"/>
      <c r="C20" s="41"/>
      <c r="D20" s="49"/>
      <c r="E20" s="43"/>
    </row>
    <row r="21" spans="1:5" x14ac:dyDescent="0.25">
      <c r="A21" s="30">
        <v>14</v>
      </c>
      <c r="B21" s="35"/>
      <c r="C21" s="41"/>
      <c r="D21" s="49"/>
      <c r="E21" s="43"/>
    </row>
    <row r="22" spans="1:5" x14ac:dyDescent="0.25">
      <c r="A22" s="30">
        <v>15</v>
      </c>
      <c r="B22" s="35"/>
      <c r="C22" s="41"/>
      <c r="D22" s="49"/>
      <c r="E22" s="43"/>
    </row>
    <row r="23" spans="1:5" x14ac:dyDescent="0.25">
      <c r="A23" s="30">
        <v>16</v>
      </c>
      <c r="B23" s="35"/>
      <c r="C23" s="41"/>
      <c r="D23" s="49"/>
      <c r="E23" s="43"/>
    </row>
    <row r="24" spans="1:5" x14ac:dyDescent="0.25">
      <c r="A24" s="30">
        <v>17</v>
      </c>
      <c r="B24" s="35"/>
      <c r="C24" s="41"/>
      <c r="D24" s="49"/>
      <c r="E24" s="43"/>
    </row>
    <row r="25" spans="1:5" x14ac:dyDescent="0.25">
      <c r="A25" s="30">
        <v>18</v>
      </c>
      <c r="B25" s="35"/>
      <c r="C25" s="41"/>
      <c r="D25" s="49"/>
      <c r="E25" s="43"/>
    </row>
    <row r="26" spans="1:5" x14ac:dyDescent="0.25">
      <c r="A26" s="30">
        <v>19</v>
      </c>
      <c r="B26" s="35"/>
      <c r="C26" s="41"/>
      <c r="D26" s="49"/>
      <c r="E26" s="43"/>
    </row>
    <row r="27" spans="1:5" x14ac:dyDescent="0.25">
      <c r="A27" s="30">
        <v>20</v>
      </c>
      <c r="B27" s="35"/>
      <c r="C27" s="41"/>
      <c r="D27" s="49"/>
      <c r="E27" s="43"/>
    </row>
    <row r="28" spans="1:5" x14ac:dyDescent="0.25">
      <c r="A28" s="30">
        <v>21</v>
      </c>
      <c r="B28" s="35"/>
      <c r="C28" s="41"/>
      <c r="D28" s="49"/>
      <c r="E28" s="43"/>
    </row>
    <row r="29" spans="1:5" x14ac:dyDescent="0.25">
      <c r="A29" s="30">
        <v>22</v>
      </c>
      <c r="B29" s="35"/>
      <c r="C29" s="41"/>
      <c r="D29" s="49"/>
      <c r="E29" s="43"/>
    </row>
    <row r="30" spans="1:5" x14ac:dyDescent="0.25">
      <c r="A30" s="30">
        <v>23</v>
      </c>
      <c r="B30" s="35"/>
      <c r="C30" s="41"/>
      <c r="D30" s="49"/>
      <c r="E30" s="43"/>
    </row>
    <row r="31" spans="1:5" x14ac:dyDescent="0.25">
      <c r="A31" s="30">
        <v>24</v>
      </c>
      <c r="B31" s="35"/>
      <c r="C31" s="41"/>
      <c r="D31" s="49"/>
      <c r="E31" s="43"/>
    </row>
    <row r="32" spans="1:5" x14ac:dyDescent="0.25">
      <c r="A32" s="30">
        <v>25</v>
      </c>
      <c r="B32" s="35"/>
      <c r="C32" s="41"/>
      <c r="D32" s="50"/>
      <c r="E32" s="43"/>
    </row>
    <row r="33" spans="1:5" x14ac:dyDescent="0.25">
      <c r="A33" s="30">
        <v>26</v>
      </c>
      <c r="B33" s="35"/>
      <c r="C33" s="41"/>
      <c r="D33" s="49"/>
      <c r="E33" s="43"/>
    </row>
    <row r="34" spans="1:5" x14ac:dyDescent="0.25">
      <c r="A34" s="30">
        <v>27</v>
      </c>
      <c r="B34" s="35"/>
      <c r="C34" s="41"/>
      <c r="D34" s="49"/>
      <c r="E34" s="43"/>
    </row>
    <row r="35" spans="1:5" x14ac:dyDescent="0.25">
      <c r="A35" s="30">
        <v>28</v>
      </c>
      <c r="B35" s="35"/>
      <c r="C35" s="41"/>
      <c r="D35" s="49"/>
      <c r="E35" s="43"/>
    </row>
    <row r="36" spans="1:5" x14ac:dyDescent="0.25">
      <c r="A36" s="30">
        <v>29</v>
      </c>
      <c r="B36" s="35"/>
      <c r="C36" s="41"/>
      <c r="D36" s="49"/>
      <c r="E36" s="43"/>
    </row>
    <row r="37" spans="1:5" x14ac:dyDescent="0.25">
      <c r="A37" s="30">
        <v>30</v>
      </c>
      <c r="B37" s="35"/>
      <c r="C37" s="41"/>
      <c r="D37" s="49"/>
      <c r="E37" s="43"/>
    </row>
    <row r="38" spans="1:5" x14ac:dyDescent="0.25">
      <c r="A38" s="30">
        <v>31</v>
      </c>
      <c r="B38" s="46"/>
      <c r="C38" s="47"/>
      <c r="D38" s="49"/>
      <c r="E38" s="43"/>
    </row>
    <row r="39" spans="1:5" x14ac:dyDescent="0.25">
      <c r="A39" s="30">
        <v>32</v>
      </c>
      <c r="B39" s="46"/>
      <c r="C39" s="47"/>
      <c r="D39" s="49"/>
      <c r="E39" s="43"/>
    </row>
    <row r="40" spans="1:5" x14ac:dyDescent="0.25">
      <c r="A40" s="30">
        <v>33</v>
      </c>
      <c r="B40" s="46"/>
      <c r="C40" s="47"/>
      <c r="D40" s="49"/>
      <c r="E40" s="43"/>
    </row>
    <row r="41" spans="1:5" x14ac:dyDescent="0.25">
      <c r="A41" s="30">
        <v>34</v>
      </c>
      <c r="B41" s="46"/>
      <c r="C41" s="47"/>
      <c r="D41" s="49"/>
      <c r="E41" s="43"/>
    </row>
    <row r="42" spans="1:5" x14ac:dyDescent="0.25">
      <c r="A42" s="30">
        <v>35</v>
      </c>
      <c r="B42" s="46"/>
      <c r="C42" s="47"/>
      <c r="D42" s="49"/>
      <c r="E42" s="43"/>
    </row>
    <row r="43" spans="1:5" x14ac:dyDescent="0.25">
      <c r="A43" s="30">
        <v>36</v>
      </c>
      <c r="B43" s="46"/>
      <c r="C43" s="47"/>
      <c r="D43" s="49"/>
      <c r="E43" s="43"/>
    </row>
    <row r="44" spans="1:5" x14ac:dyDescent="0.25">
      <c r="A44" s="30">
        <v>37</v>
      </c>
      <c r="B44" s="46"/>
      <c r="C44" s="47"/>
      <c r="D44" s="49"/>
      <c r="E44" s="43"/>
    </row>
    <row r="45" spans="1:5" x14ac:dyDescent="0.25">
      <c r="A45" s="30">
        <v>38</v>
      </c>
      <c r="B45" s="46"/>
      <c r="C45" s="47"/>
      <c r="D45" s="49"/>
      <c r="E45" s="43"/>
    </row>
    <row r="46" spans="1:5" x14ac:dyDescent="0.25">
      <c r="A46" s="30">
        <v>39</v>
      </c>
      <c r="B46" s="46"/>
      <c r="C46" s="47"/>
      <c r="D46" s="49"/>
      <c r="E46" s="43"/>
    </row>
    <row r="47" spans="1:5" x14ac:dyDescent="0.25">
      <c r="A47" s="30">
        <v>40</v>
      </c>
      <c r="B47" s="46"/>
      <c r="C47" s="47"/>
      <c r="D47" s="49"/>
      <c r="E47" s="43"/>
    </row>
    <row r="48" spans="1:5" x14ac:dyDescent="0.25">
      <c r="A48" s="30">
        <v>41</v>
      </c>
      <c r="B48" s="46"/>
      <c r="C48" s="47"/>
      <c r="D48" s="49"/>
      <c r="E48" s="43"/>
    </row>
    <row r="49" spans="1:5" x14ac:dyDescent="0.25">
      <c r="A49" s="30">
        <v>42</v>
      </c>
      <c r="B49" s="46"/>
      <c r="C49" s="47"/>
      <c r="D49" s="49"/>
      <c r="E49" s="43"/>
    </row>
    <row r="50" spans="1:5" x14ac:dyDescent="0.25">
      <c r="A50" s="30">
        <v>43</v>
      </c>
      <c r="B50" s="46"/>
      <c r="C50" s="47"/>
      <c r="D50" s="49"/>
      <c r="E50" s="43"/>
    </row>
    <row r="51" spans="1:5" x14ac:dyDescent="0.25">
      <c r="A51" s="30">
        <v>44</v>
      </c>
      <c r="B51" s="46"/>
      <c r="C51" s="47"/>
      <c r="D51" s="49"/>
      <c r="E51" s="43"/>
    </row>
    <row r="52" spans="1:5" x14ac:dyDescent="0.25">
      <c r="A52" s="30">
        <v>45</v>
      </c>
      <c r="B52" s="46"/>
      <c r="C52" s="47"/>
      <c r="D52" s="49"/>
      <c r="E52" s="43"/>
    </row>
    <row r="53" spans="1:5" x14ac:dyDescent="0.25">
      <c r="A53" s="30">
        <v>46</v>
      </c>
      <c r="B53" s="46"/>
      <c r="C53" s="47"/>
      <c r="D53" s="49"/>
      <c r="E53" s="43"/>
    </row>
    <row r="54" spans="1:5" x14ac:dyDescent="0.25">
      <c r="A54" s="30">
        <v>47</v>
      </c>
      <c r="B54" s="46"/>
      <c r="C54" s="47"/>
      <c r="D54" s="49"/>
      <c r="E54" s="43"/>
    </row>
    <row r="55" spans="1:5" x14ac:dyDescent="0.25">
      <c r="A55" s="30">
        <v>48</v>
      </c>
      <c r="B55" s="46"/>
      <c r="C55" s="47"/>
      <c r="D55" s="49"/>
      <c r="E55" s="43"/>
    </row>
    <row r="56" spans="1:5" x14ac:dyDescent="0.25">
      <c r="A56" s="30">
        <v>49</v>
      </c>
      <c r="B56" s="46"/>
      <c r="C56" s="47"/>
      <c r="D56" s="49"/>
      <c r="E56" s="43"/>
    </row>
    <row r="57" spans="1:5" x14ac:dyDescent="0.25">
      <c r="A57" s="30">
        <v>50</v>
      </c>
      <c r="B57" s="46"/>
      <c r="C57" s="47"/>
      <c r="D57" s="49"/>
      <c r="E57" s="43"/>
    </row>
    <row r="58" spans="1:5" x14ac:dyDescent="0.25">
      <c r="A58" s="30">
        <v>51</v>
      </c>
      <c r="B58" s="46"/>
      <c r="C58" s="47"/>
      <c r="D58" s="49"/>
      <c r="E58" s="43"/>
    </row>
    <row r="59" spans="1:5" x14ac:dyDescent="0.25">
      <c r="A59" s="30">
        <v>52</v>
      </c>
      <c r="B59" s="46"/>
      <c r="C59" s="47"/>
      <c r="D59" s="49"/>
      <c r="E59" s="43"/>
    </row>
    <row r="60" spans="1:5" x14ac:dyDescent="0.25">
      <c r="A60" s="30">
        <v>53</v>
      </c>
      <c r="B60" s="46"/>
      <c r="C60" s="47"/>
      <c r="D60" s="49"/>
      <c r="E60" s="43"/>
    </row>
    <row r="61" spans="1:5" x14ac:dyDescent="0.25">
      <c r="A61" s="30">
        <v>54</v>
      </c>
      <c r="B61" s="46"/>
      <c r="C61" s="47"/>
      <c r="D61" s="49"/>
      <c r="E61" s="43"/>
    </row>
    <row r="62" spans="1:5" x14ac:dyDescent="0.25">
      <c r="A62" s="30">
        <v>55</v>
      </c>
      <c r="B62" s="46"/>
      <c r="C62" s="47"/>
      <c r="D62" s="49"/>
      <c r="E62" s="43"/>
    </row>
    <row r="63" spans="1:5" x14ac:dyDescent="0.25">
      <c r="A63" s="30">
        <v>56</v>
      </c>
      <c r="B63" s="46"/>
      <c r="C63" s="47"/>
      <c r="D63" s="49"/>
      <c r="E63" s="43"/>
    </row>
    <row r="64" spans="1:5" x14ac:dyDescent="0.25">
      <c r="A64" s="30">
        <v>57</v>
      </c>
      <c r="B64" s="46"/>
      <c r="C64" s="47"/>
      <c r="D64" s="49"/>
      <c r="E64" s="43"/>
    </row>
    <row r="65" spans="1:5" x14ac:dyDescent="0.25">
      <c r="A65" s="30">
        <v>58</v>
      </c>
      <c r="B65" s="46"/>
      <c r="C65" s="47"/>
      <c r="D65" s="49"/>
      <c r="E65" s="43"/>
    </row>
    <row r="66" spans="1:5" x14ac:dyDescent="0.25">
      <c r="A66" s="30">
        <v>59</v>
      </c>
      <c r="B66" s="46"/>
      <c r="C66" s="47"/>
      <c r="D66" s="49"/>
      <c r="E66" s="43"/>
    </row>
    <row r="67" spans="1:5" x14ac:dyDescent="0.25">
      <c r="A67" s="30">
        <v>60</v>
      </c>
      <c r="B67" s="46"/>
      <c r="C67" s="47"/>
      <c r="D67" s="49"/>
      <c r="E67" s="43"/>
    </row>
    <row r="68" spans="1:5" x14ac:dyDescent="0.25">
      <c r="A68" s="30">
        <v>61</v>
      </c>
      <c r="B68" s="46"/>
      <c r="C68" s="47"/>
      <c r="D68" s="49"/>
      <c r="E68" s="43"/>
    </row>
    <row r="69" spans="1:5" x14ac:dyDescent="0.25">
      <c r="A69" s="30">
        <v>62</v>
      </c>
      <c r="B69" s="46"/>
      <c r="C69" s="47"/>
      <c r="D69" s="49"/>
      <c r="E69" s="43"/>
    </row>
    <row r="70" spans="1:5" x14ac:dyDescent="0.25">
      <c r="A70" s="30">
        <v>63</v>
      </c>
      <c r="B70" s="46"/>
      <c r="C70" s="47"/>
      <c r="D70" s="49"/>
      <c r="E70" s="43"/>
    </row>
    <row r="71" spans="1:5" x14ac:dyDescent="0.25">
      <c r="A71" s="30">
        <v>64</v>
      </c>
      <c r="B71" s="46"/>
      <c r="C71" s="47"/>
      <c r="D71" s="49"/>
      <c r="E71" s="43"/>
    </row>
    <row r="72" spans="1:5" x14ac:dyDescent="0.25">
      <c r="A72" s="30">
        <v>65</v>
      </c>
      <c r="B72" s="46"/>
      <c r="C72" s="47"/>
      <c r="D72" s="49"/>
      <c r="E72" s="43"/>
    </row>
    <row r="73" spans="1:5" x14ac:dyDescent="0.25">
      <c r="A73" s="30">
        <v>66</v>
      </c>
      <c r="B73" s="46"/>
      <c r="C73" s="47"/>
      <c r="D73" s="49"/>
      <c r="E73" s="43"/>
    </row>
    <row r="74" spans="1:5" x14ac:dyDescent="0.25">
      <c r="A74" s="30">
        <v>67</v>
      </c>
      <c r="B74" s="46"/>
      <c r="C74" s="47"/>
      <c r="D74" s="49"/>
      <c r="E74" s="43"/>
    </row>
    <row r="75" spans="1:5" x14ac:dyDescent="0.25">
      <c r="A75" s="30">
        <v>68</v>
      </c>
      <c r="B75" s="46"/>
      <c r="C75" s="47"/>
      <c r="D75" s="49"/>
      <c r="E75" s="43"/>
    </row>
    <row r="76" spans="1:5" x14ac:dyDescent="0.25">
      <c r="A76" s="30">
        <v>69</v>
      </c>
      <c r="B76" s="46"/>
      <c r="C76" s="47"/>
      <c r="D76" s="49"/>
      <c r="E76" s="43"/>
    </row>
    <row r="77" spans="1:5" x14ac:dyDescent="0.25">
      <c r="A77" s="30">
        <v>70</v>
      </c>
      <c r="B77" s="46"/>
      <c r="C77" s="47"/>
      <c r="D77" s="49"/>
      <c r="E77" s="43"/>
    </row>
    <row r="78" spans="1:5" x14ac:dyDescent="0.25">
      <c r="A78" s="30">
        <v>71</v>
      </c>
      <c r="B78" s="46"/>
      <c r="C78" s="47"/>
      <c r="D78" s="49"/>
      <c r="E78" s="43"/>
    </row>
    <row r="79" spans="1:5" x14ac:dyDescent="0.25">
      <c r="A79" s="30">
        <v>72</v>
      </c>
      <c r="B79" s="46"/>
      <c r="C79" s="47"/>
      <c r="D79" s="49"/>
      <c r="E79" s="43"/>
    </row>
    <row r="80" spans="1:5" x14ac:dyDescent="0.25">
      <c r="A80" s="30">
        <v>73</v>
      </c>
      <c r="B80" s="46"/>
      <c r="C80" s="47"/>
      <c r="D80" s="49"/>
      <c r="E80" s="43"/>
    </row>
    <row r="81" spans="1:5" x14ac:dyDescent="0.25">
      <c r="A81" s="30">
        <v>74</v>
      </c>
      <c r="B81" s="46"/>
      <c r="C81" s="47"/>
      <c r="D81" s="49"/>
      <c r="E81" s="43"/>
    </row>
    <row r="82" spans="1:5" x14ac:dyDescent="0.25">
      <c r="A82" s="30">
        <v>75</v>
      </c>
      <c r="B82" s="46"/>
      <c r="C82" s="47"/>
      <c r="D82" s="49"/>
      <c r="E82" s="43"/>
    </row>
    <row r="83" spans="1:5" x14ac:dyDescent="0.25">
      <c r="A83" s="30">
        <v>76</v>
      </c>
      <c r="B83" s="46"/>
      <c r="C83" s="47"/>
      <c r="D83" s="49"/>
      <c r="E83" s="43"/>
    </row>
    <row r="84" spans="1:5" x14ac:dyDescent="0.25">
      <c r="A84" s="30">
        <v>77</v>
      </c>
      <c r="B84" s="46"/>
      <c r="C84" s="47"/>
      <c r="D84" s="49"/>
      <c r="E84" s="43"/>
    </row>
    <row r="85" spans="1:5" x14ac:dyDescent="0.25">
      <c r="A85" s="30">
        <v>78</v>
      </c>
      <c r="B85" s="46"/>
      <c r="C85" s="47"/>
      <c r="D85" s="49"/>
      <c r="E85" s="43"/>
    </row>
    <row r="86" spans="1:5" x14ac:dyDescent="0.25">
      <c r="A86" s="30">
        <v>79</v>
      </c>
      <c r="B86" s="46"/>
      <c r="C86" s="47"/>
      <c r="D86" s="49"/>
      <c r="E86" s="43"/>
    </row>
    <row r="87" spans="1:5" x14ac:dyDescent="0.25">
      <c r="A87" s="30">
        <v>80</v>
      </c>
      <c r="B87" s="46"/>
      <c r="C87" s="47"/>
      <c r="D87" s="49"/>
      <c r="E87" s="43"/>
    </row>
    <row r="88" spans="1:5" x14ac:dyDescent="0.25">
      <c r="A88" s="30">
        <v>81</v>
      </c>
      <c r="B88" s="46"/>
      <c r="C88" s="47"/>
      <c r="D88" s="49"/>
      <c r="E88" s="43"/>
    </row>
    <row r="89" spans="1:5" x14ac:dyDescent="0.25">
      <c r="A89" s="30">
        <v>82</v>
      </c>
      <c r="B89" s="46"/>
      <c r="C89" s="47"/>
      <c r="D89" s="49"/>
      <c r="E89" s="43"/>
    </row>
    <row r="90" spans="1:5" x14ac:dyDescent="0.25">
      <c r="A90" s="30">
        <v>83</v>
      </c>
      <c r="B90" s="46"/>
      <c r="C90" s="47"/>
      <c r="D90" s="49"/>
      <c r="E90" s="43"/>
    </row>
    <row r="91" spans="1:5" x14ac:dyDescent="0.25">
      <c r="A91" s="30">
        <v>84</v>
      </c>
      <c r="B91" s="46"/>
      <c r="C91" s="47"/>
      <c r="D91" s="49"/>
      <c r="E91" s="43"/>
    </row>
    <row r="92" spans="1:5" x14ac:dyDescent="0.25">
      <c r="A92" s="30">
        <v>85</v>
      </c>
      <c r="B92" s="46"/>
      <c r="C92" s="47"/>
      <c r="D92" s="49"/>
      <c r="E92" s="43"/>
    </row>
    <row r="93" spans="1:5" x14ac:dyDescent="0.25">
      <c r="A93" s="30">
        <v>86</v>
      </c>
      <c r="B93" s="46"/>
      <c r="C93" s="47"/>
      <c r="D93" s="49"/>
      <c r="E93" s="43"/>
    </row>
    <row r="94" spans="1:5" x14ac:dyDescent="0.25">
      <c r="A94" s="30">
        <v>87</v>
      </c>
      <c r="B94" s="46"/>
      <c r="C94" s="47"/>
      <c r="D94" s="49"/>
      <c r="E94" s="43"/>
    </row>
    <row r="95" spans="1:5" x14ac:dyDescent="0.25">
      <c r="A95" s="30">
        <v>88</v>
      </c>
      <c r="B95" s="46"/>
      <c r="C95" s="47"/>
      <c r="D95" s="49"/>
      <c r="E95" s="43"/>
    </row>
    <row r="96" spans="1:5" x14ac:dyDescent="0.25">
      <c r="A96" s="30">
        <v>89</v>
      </c>
      <c r="B96" s="46"/>
      <c r="C96" s="47"/>
      <c r="D96" s="49"/>
      <c r="E96" s="43"/>
    </row>
    <row r="97" spans="1:5" x14ac:dyDescent="0.25">
      <c r="A97" s="30">
        <v>90</v>
      </c>
      <c r="B97" s="46"/>
      <c r="C97" s="47"/>
      <c r="D97" s="49"/>
      <c r="E97" s="43"/>
    </row>
    <row r="98" spans="1:5" x14ac:dyDescent="0.25">
      <c r="A98" s="30">
        <v>91</v>
      </c>
      <c r="B98" s="46"/>
      <c r="C98" s="47"/>
      <c r="D98" s="49"/>
      <c r="E98" s="43"/>
    </row>
    <row r="99" spans="1:5" x14ac:dyDescent="0.25">
      <c r="A99" s="30">
        <v>92</v>
      </c>
      <c r="B99" s="46"/>
      <c r="C99" s="47"/>
      <c r="D99" s="49"/>
      <c r="E99" s="43"/>
    </row>
    <row r="100" spans="1:5" x14ac:dyDescent="0.25">
      <c r="A100" s="30">
        <v>93</v>
      </c>
      <c r="B100" s="46"/>
      <c r="C100" s="47"/>
      <c r="D100" s="49"/>
      <c r="E100" s="43"/>
    </row>
    <row r="101" spans="1:5" x14ac:dyDescent="0.25">
      <c r="A101" s="30">
        <v>94</v>
      </c>
      <c r="B101" s="46"/>
      <c r="C101" s="47"/>
      <c r="D101" s="49"/>
      <c r="E101" s="43"/>
    </row>
    <row r="102" spans="1:5" x14ac:dyDescent="0.25">
      <c r="A102" s="30">
        <v>95</v>
      </c>
      <c r="B102" s="46"/>
      <c r="C102" s="47"/>
      <c r="D102" s="49"/>
      <c r="E102" s="43"/>
    </row>
    <row r="103" spans="1:5" x14ac:dyDescent="0.25">
      <c r="A103" s="30">
        <v>96</v>
      </c>
      <c r="B103" s="46"/>
      <c r="C103" s="47"/>
      <c r="D103" s="49"/>
      <c r="E103" s="43"/>
    </row>
    <row r="104" spans="1:5" x14ac:dyDescent="0.25">
      <c r="A104" s="30">
        <v>97</v>
      </c>
      <c r="B104" s="46"/>
      <c r="C104" s="47"/>
      <c r="D104" s="49"/>
      <c r="E104" s="43"/>
    </row>
    <row r="105" spans="1:5" x14ac:dyDescent="0.25">
      <c r="A105" s="30">
        <v>98</v>
      </c>
      <c r="B105" s="46"/>
      <c r="C105" s="47"/>
      <c r="D105" s="49"/>
      <c r="E105" s="43"/>
    </row>
    <row r="106" spans="1:5" x14ac:dyDescent="0.25">
      <c r="A106" s="30">
        <v>99</v>
      </c>
      <c r="B106" s="46"/>
      <c r="C106" s="47"/>
      <c r="D106" s="49"/>
      <c r="E106" s="43"/>
    </row>
    <row r="107" spans="1:5" x14ac:dyDescent="0.25">
      <c r="A107" s="30">
        <v>100</v>
      </c>
      <c r="B107" s="46"/>
      <c r="C107" s="47"/>
      <c r="D107" s="49"/>
      <c r="E107" s="43"/>
    </row>
  </sheetData>
  <sheetProtection sheet="1" objects="1" scenarios="1"/>
  <conditionalFormatting sqref="D2">
    <cfRule type="cellIs" dxfId="92" priority="2" operator="lessThan">
      <formula>0</formula>
    </cfRule>
  </conditionalFormatting>
  <conditionalFormatting sqref="B5">
    <cfRule type="cellIs" dxfId="91" priority="1" operator="lessThan">
      <formula>0</formula>
    </cfRule>
  </conditionalFormatting>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FAF9F079-CFE1-41B4-89D2-5FFB3C4FDE3B}">
          <x14:formula1>
            <xm:f>Alle_Positionen!$B$2:$B$202</xm:f>
          </x14:formula1>
          <xm:sqref>D8:D107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Januar</vt:lpstr>
      <vt:lpstr>Februar</vt:lpstr>
      <vt:lpstr>März</vt:lpstr>
      <vt:lpstr>April</vt:lpstr>
      <vt:lpstr>Mai</vt:lpstr>
      <vt:lpstr>Juni</vt:lpstr>
      <vt:lpstr>Juli</vt:lpstr>
      <vt:lpstr>August</vt:lpstr>
      <vt:lpstr>September</vt:lpstr>
      <vt:lpstr>Oktober</vt:lpstr>
      <vt:lpstr>November</vt:lpstr>
      <vt:lpstr>Dezember</vt:lpstr>
      <vt:lpstr>Tagesgeld</vt:lpstr>
      <vt:lpstr>Jahresübersicht</vt:lpstr>
      <vt:lpstr>BILANZ</vt:lpstr>
      <vt:lpstr>Anleitung</vt:lpstr>
      <vt:lpstr>Alle_Positionen</vt:lpstr>
    </vt:vector>
  </TitlesOfParts>
  <Company>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Android phone</dc:creator>
  <cp:lastModifiedBy>Kadda Betz</cp:lastModifiedBy>
  <dcterms:created xsi:type="dcterms:W3CDTF">2018-10-08T06:00:15Z</dcterms:created>
  <dcterms:modified xsi:type="dcterms:W3CDTF">2019-01-21T19:36:34Z</dcterms:modified>
</cp:coreProperties>
</file>