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4" i="1"/>
  <c r="I47"/>
  <c r="E44"/>
  <c r="I44" s="1"/>
  <c r="E46" l="1"/>
  <c r="I46" s="1"/>
  <c r="E6"/>
  <c r="E45"/>
  <c r="I45" s="1"/>
  <c r="E42"/>
  <c r="I42" s="1"/>
  <c r="E41"/>
  <c r="I41" s="1"/>
  <c r="E40" l="1"/>
  <c r="I40" s="1"/>
  <c r="E7"/>
  <c r="E39"/>
  <c r="I39" s="1"/>
  <c r="E47"/>
  <c r="E38"/>
  <c r="I38" s="1"/>
  <c r="E36"/>
  <c r="I36" s="1"/>
  <c r="E31"/>
  <c r="I31" s="1"/>
  <c r="E35"/>
  <c r="I35" s="1"/>
  <c r="E32"/>
  <c r="I32" s="1"/>
  <c r="E26"/>
  <c r="I26" s="1"/>
  <c r="E24"/>
  <c r="I24" s="1"/>
  <c r="E23"/>
  <c r="I23" s="1"/>
  <c r="E22"/>
  <c r="I22" s="1"/>
  <c r="E21"/>
  <c r="I21" s="1"/>
  <c r="E20"/>
  <c r="I20" s="1"/>
  <c r="E19"/>
  <c r="I19" s="1"/>
  <c r="E18"/>
  <c r="I18" s="1"/>
  <c r="E17"/>
  <c r="I17" s="1"/>
  <c r="E16"/>
  <c r="I16" s="1"/>
  <c r="E15"/>
  <c r="I15" s="1"/>
  <c r="E14"/>
  <c r="I14" s="1"/>
  <c r="J14" s="1"/>
  <c r="E30"/>
  <c r="I30" s="1"/>
  <c r="E33"/>
  <c r="I33" s="1"/>
  <c r="E43"/>
  <c r="I43" s="1"/>
  <c r="E25"/>
  <c r="I25" s="1"/>
  <c r="E27"/>
  <c r="I27" s="1"/>
  <c r="E34"/>
  <c r="I34" s="1"/>
  <c r="E29"/>
  <c r="I29" s="1"/>
  <c r="E3"/>
  <c r="E28"/>
  <c r="I28" s="1"/>
  <c r="E37"/>
  <c r="I37" s="1"/>
  <c r="J15" l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</calcChain>
</file>

<file path=xl/sharedStrings.xml><?xml version="1.0" encoding="utf-8"?>
<sst xmlns="http://schemas.openxmlformats.org/spreadsheetml/2006/main" count="97" uniqueCount="81">
  <si>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</si>
  <si>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</si>
  <si>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</si>
  <si>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</si>
  <si>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</si>
  <si>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</si>
  <si>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</si>
  <si>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</si>
  <si>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</si>
  <si>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</si>
  <si>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</si>
  <si>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</si>
  <si>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</si>
  <si>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</si>
  <si>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</si>
  <si>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</si>
  <si>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</si>
  <si>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</si>
  <si>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</si>
  <si>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</si>
  <si>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</si>
  <si>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</si>
  <si>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</si>
  <si>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</si>
  <si>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</si>
  <si>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</si>
  <si>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</si>
  <si>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</si>
  <si>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</si>
  <si>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</si>
  <si>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</si>
  <si>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</si>
  <si>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</si>
  <si>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</si>
  <si>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</si>
  <si>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</si>
  <si>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</si>
  <si>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</si>
  <si>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</si>
  <si>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</si>
  <si>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</si>
  <si>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</si>
  <si>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</si>
  <si>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</si>
  <si>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</si>
  <si>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</si>
  <si>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</si>
  <si>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</si>
  <si>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</si>
  <si>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</si>
  <si>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</si>
  <si>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</si>
  <si>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</si>
  <si>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</si>
  <si>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</si>
  <si>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</si>
  <si>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</si>
  <si>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</si>
  <si>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</si>
  <si>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</si>
  <si>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</si>
  <si>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</si>
  <si>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</si>
  <si>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</si>
  <si>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N. TRADES</t>
  </si>
  <si>
    <t>% PROFITABLE</t>
  </si>
  <si>
    <t>NL0011609888</t>
  </si>
  <si>
    <t>LEONARDO Mini Long</t>
  </si>
  <si>
    <t>MEDIOBANCA Mini Long</t>
  </si>
  <si>
    <t>NL0011946694</t>
  </si>
  <si>
    <t>12,90 (sottostante)</t>
  </si>
  <si>
    <t>16,50 (sottostante)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</si>
  <si>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</si>
  <si>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</si>
  <si>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</si>
  <si>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</si>
  <si>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</si>
  <si>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</si>
  <si>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</si>
  <si>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Buy 1% @ 11.80 Limit</t>
  </si>
  <si>
    <t>Buy 1,5% @ 6,80 Limit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</si>
</sst>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10" fontId="6" fillId="3" borderId="6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0" fontId="13" fillId="5" borderId="6" xfId="2" applyFont="1" applyFill="1" applyBorder="1" applyAlignment="1" applyProtection="1"/>
    <xf numFmtId="0" fontId="0" fillId="5" borderId="6" xfId="0" applyFill="1" applyBorder="1" applyAlignment="1">
      <alignment horizontal="center"/>
    </xf>
    <xf numFmtId="0" fontId="2" fillId="5" borderId="6" xfId="0" applyFont="1" applyFill="1" applyBorder="1"/>
    <xf numFmtId="10" fontId="6" fillId="5" borderId="6" xfId="0" applyNumberFormat="1" applyFont="1" applyFill="1" applyBorder="1" applyAlignment="1">
      <alignment horizontal="center"/>
    </xf>
    <xf numFmtId="0" fontId="5" fillId="5" borderId="6" xfId="2" applyFill="1" applyBorder="1" applyAlignment="1" applyProtection="1">
      <alignment horizontal="center"/>
    </xf>
    <xf numFmtId="0" fontId="0" fillId="5" borderId="6" xfId="0" applyFill="1" applyBorder="1" applyAlignment="1">
      <alignment horizontal="center" wrapText="1"/>
    </xf>
    <xf numFmtId="0" fontId="10" fillId="5" borderId="6" xfId="1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10" fontId="0" fillId="5" borderId="6" xfId="0" applyNumberForma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10" fontId="8" fillId="5" borderId="6" xfId="1" applyNumberFormat="1" applyFont="1" applyFill="1" applyBorder="1" applyAlignment="1">
      <alignment horizontal="center" vertical="center"/>
    </xf>
    <xf numFmtId="0" fontId="5" fillId="6" borderId="6" xfId="2" applyFill="1" applyBorder="1" applyAlignment="1" applyProtection="1"/>
    <xf numFmtId="0" fontId="5" fillId="6" borderId="6" xfId="2" applyFill="1" applyBorder="1" applyAlignment="1" applyProtection="1">
      <alignment horizontal="center"/>
    </xf>
    <xf numFmtId="0" fontId="6" fillId="6" borderId="6" xfId="0" applyFont="1" applyFill="1" applyBorder="1" applyAlignment="1">
      <alignment horizontal="center"/>
    </xf>
    <xf numFmtId="10" fontId="8" fillId="6" borderId="6" xfId="1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10" fontId="6" fillId="6" borderId="6" xfId="0" applyNumberFormat="1" applyFont="1" applyFill="1" applyBorder="1" applyAlignment="1">
      <alignment horizontal="center"/>
    </xf>
    <xf numFmtId="10" fontId="7" fillId="6" borderId="6" xfId="1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/>
    </xf>
    <xf numFmtId="0" fontId="14" fillId="5" borderId="6" xfId="2" applyFont="1" applyFill="1" applyBorder="1" applyAlignment="1" applyProtection="1"/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11" fillId="5" borderId="6" xfId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10" fontId="6" fillId="3" borderId="5" xfId="0" applyNumberFormat="1" applyFont="1" applyFill="1" applyBorder="1" applyAlignment="1">
      <alignment horizontal="center"/>
    </xf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10" fontId="0" fillId="0" borderId="6" xfId="1" applyNumberFormat="1" applyFont="1" applyBorder="1"/>
    <xf numFmtId="10" fontId="6" fillId="3" borderId="9" xfId="0" applyNumberFormat="1" applyFont="1" applyFill="1" applyBorder="1" applyAlignment="1">
      <alignment horizontal="center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13" fillId="0" borderId="6" xfId="2" applyFont="1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10" fontId="7" fillId="0" borderId="6" xfId="1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5" fillId="0" borderId="6" xfId="2" applyFill="1" applyBorder="1" applyAlignment="1" applyProtection="1"/>
    <xf numFmtId="0" fontId="15" fillId="0" borderId="6" xfId="2" applyFont="1" applyFill="1" applyBorder="1" applyAlignment="1" applyProtection="1">
      <alignment horizontal="center"/>
    </xf>
    <xf numFmtId="0" fontId="0" fillId="0" borderId="6" xfId="0" applyFill="1" applyBorder="1" applyAlignment="1">
      <alignment horizontal="center" wrapText="1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10" fontId="8" fillId="0" borderId="6" xfId="1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wrapText="1"/>
    </xf>
    <xf numFmtId="0" fontId="15" fillId="0" borderId="0" xfId="2" applyFont="1" applyAlignment="1" applyProtection="1"/>
    <xf numFmtId="0" fontId="15" fillId="0" borderId="0" xfId="2" applyFont="1" applyAlignment="1" applyProtection="1">
      <alignment horizontal="center"/>
    </xf>
    <xf numFmtId="0" fontId="15" fillId="0" borderId="6" xfId="2" applyFont="1" applyBorder="1" applyAlignment="1" applyProtection="1"/>
    <xf numFmtId="0" fontId="15" fillId="0" borderId="6" xfId="2" applyFont="1" applyBorder="1" applyAlignment="1" applyProtection="1">
      <alignment horizontal="center"/>
    </xf>
    <xf numFmtId="0" fontId="5" fillId="0" borderId="6" xfId="2" applyFont="1" applyFill="1" applyBorder="1" applyAlignment="1" applyProtection="1"/>
    <xf numFmtId="0" fontId="5" fillId="0" borderId="6" xfId="2" applyFont="1" applyFill="1" applyBorder="1" applyAlignment="1" applyProtection="1">
      <alignment horizontal="center"/>
    </xf>
    <xf numFmtId="0" fontId="6" fillId="0" borderId="9" xfId="0" applyFont="1" applyFill="1" applyBorder="1" applyAlignment="1">
      <alignment horizontal="center"/>
    </xf>
    <xf numFmtId="10" fontId="8" fillId="0" borderId="9" xfId="1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10" fontId="6" fillId="3" borderId="10" xfId="0" applyNumberFormat="1" applyFont="1" applyFill="1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4732594961735811"/>
          <c:y val="1.4912281731750361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Foglio1!$J$12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Foglio1!$J$15:$J$47</c:f>
              <c:numCache>
                <c:formatCode>General</c:formatCode>
                <c:ptCount val="33"/>
                <c:pt idx="0">
                  <c:v>50142.342868262305</c:v>
                </c:pt>
                <c:pt idx="1">
                  <c:v>50336.57029881786</c:v>
                </c:pt>
                <c:pt idx="2">
                  <c:v>50612.255230324707</c:v>
                </c:pt>
                <c:pt idx="3">
                  <c:v>50687.913125061546</c:v>
                </c:pt>
                <c:pt idx="4">
                  <c:v>50975.413125061546</c:v>
                </c:pt>
                <c:pt idx="5">
                  <c:v>51115.874340994458</c:v>
                </c:pt>
                <c:pt idx="6">
                  <c:v>51223.54240822135</c:v>
                </c:pt>
                <c:pt idx="7">
                  <c:v>51427.364064272304</c:v>
                </c:pt>
                <c:pt idx="8">
                  <c:v>51580.567406890688</c:v>
                </c:pt>
                <c:pt idx="9">
                  <c:v>51704.691750148129</c:v>
                </c:pt>
                <c:pt idx="10">
                  <c:v>51858.016037800779</c:v>
                </c:pt>
                <c:pt idx="11">
                  <c:v>51951.766037800779</c:v>
                </c:pt>
                <c:pt idx="12">
                  <c:v>51336.067308218204</c:v>
                </c:pt>
                <c:pt idx="13">
                  <c:v>51345.356055564276</c:v>
                </c:pt>
                <c:pt idx="14">
                  <c:v>51328.667137006196</c:v>
                </c:pt>
                <c:pt idx="15">
                  <c:v>51072.98531882438</c:v>
                </c:pt>
                <c:pt idx="16">
                  <c:v>51085.199059282393</c:v>
                </c:pt>
                <c:pt idx="17">
                  <c:v>50261.669647517687</c:v>
                </c:pt>
                <c:pt idx="18">
                  <c:v>50438.393785448723</c:v>
                </c:pt>
                <c:pt idx="19">
                  <c:v>50489.895931371473</c:v>
                </c:pt>
                <c:pt idx="20">
                  <c:v>50518.251318895105</c:v>
                </c:pt>
                <c:pt idx="21">
                  <c:v>50572.468186364982</c:v>
                </c:pt>
                <c:pt idx="22">
                  <c:v>50655.549757361958</c:v>
                </c:pt>
                <c:pt idx="23">
                  <c:v>50737.786599467217</c:v>
                </c:pt>
                <c:pt idx="24">
                  <c:v>50856.034774649699</c:v>
                </c:pt>
                <c:pt idx="25">
                  <c:v>51041.805525637843</c:v>
                </c:pt>
                <c:pt idx="26">
                  <c:v>51034.924791692887</c:v>
                </c:pt>
                <c:pt idx="27">
                  <c:v>51128.588703538619</c:v>
                </c:pt>
                <c:pt idx="28">
                  <c:v>50859.456050477391</c:v>
                </c:pt>
                <c:pt idx="29">
                  <c:v>50911.137245994199</c:v>
                </c:pt>
                <c:pt idx="30">
                  <c:v>50950.006503944729</c:v>
                </c:pt>
                <c:pt idx="31">
                  <c:v>50970.175359479435</c:v>
                </c:pt>
                <c:pt idx="32">
                  <c:v>50701.326153130227</c:v>
                </c:pt>
              </c:numCache>
            </c:numRef>
          </c:val>
        </c:ser>
        <c:axId val="161144192"/>
        <c:axId val="77132928"/>
      </c:areaChart>
      <c:catAx>
        <c:axId val="161144192"/>
        <c:scaling>
          <c:orientation val="minMax"/>
        </c:scaling>
        <c:axPos val="b"/>
        <c:tickLblPos val="nextTo"/>
        <c:crossAx val="77132928"/>
        <c:crosses val="autoZero"/>
        <c:auto val="1"/>
        <c:lblAlgn val="ctr"/>
        <c:lblOffset val="100"/>
      </c:catAx>
      <c:valAx>
        <c:axId val="77132928"/>
        <c:scaling>
          <c:orientation val="minMax"/>
        </c:scaling>
        <c:axPos val="l"/>
        <c:majorGridlines/>
        <c:numFmt formatCode="General" sourceLinked="1"/>
        <c:tickLblPos val="nextTo"/>
        <c:crossAx val="16114419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448235</xdr:colOff>
      <xdr:row>50</xdr:row>
      <xdr:rowOff>67236</xdr:rowOff>
    </xdr:from>
    <xdr:to>
      <xdr:col>7</xdr:col>
      <xdr:colOff>369795</xdr:colOff>
      <xdr:row>68</xdr:row>
      <xdr:rowOff>44824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9359" TargetMode="External"/><Relationship Id="rId21" Type="http://schemas.openxmlformats.org/officeDocument/2006/relationships/hyperlink" Target="https://investimenti.bnpparibas.it/isin/nl0011948641" TargetMode="External"/><Relationship Id="rId34" Type="http://schemas.openxmlformats.org/officeDocument/2006/relationships/hyperlink" Target="https://investimenti.bnpparibas.it/isin/nl0012315600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949359" TargetMode="External"/><Relationship Id="rId50" Type="http://schemas.openxmlformats.org/officeDocument/2006/relationships/hyperlink" Target="https://investimenti.bnpparibas.it/isin/nl0011946694" TargetMode="External"/><Relationship Id="rId55" Type="http://schemas.openxmlformats.org/officeDocument/2006/relationships/hyperlink" Target="https://investimenti.bnpparibas.it/isin/nl0012159933" TargetMode="External"/><Relationship Id="rId7" Type="http://schemas.openxmlformats.org/officeDocument/2006/relationships/hyperlink" Target="https://investimenti.bnpparibas.it/isin/nl0012158208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314892" TargetMode="External"/><Relationship Id="rId20" Type="http://schemas.openxmlformats.org/officeDocument/2006/relationships/hyperlink" Target="https://investimenti.bnpparibas.it/isin/nl0011949268" TargetMode="External"/><Relationship Id="rId29" Type="http://schemas.openxmlformats.org/officeDocument/2006/relationships/hyperlink" Target="https://investimenti.bnpparibas.it/isin/nl0012159982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1949144" TargetMode="External"/><Relationship Id="rId62" Type="http://schemas.openxmlformats.org/officeDocument/2006/relationships/drawing" Target="../drawings/drawing1.xm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1" Type="http://schemas.openxmlformats.org/officeDocument/2006/relationships/hyperlink" Target="https://investimenti.bnpparibas.it/isin/nl0011947445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6256" TargetMode="External"/><Relationship Id="rId53" Type="http://schemas.openxmlformats.org/officeDocument/2006/relationships/hyperlink" Target="https://investimenti.bnpparibas.it/isin/nl0011949144" TargetMode="External"/><Relationship Id="rId58" Type="http://schemas.openxmlformats.org/officeDocument/2006/relationships/hyperlink" Target="https://investimenti.bnpparibas.it/isin/nl0012314868" TargetMode="External"/><Relationship Id="rId5" Type="http://schemas.openxmlformats.org/officeDocument/2006/relationships/hyperlink" Target="https://investimenti.bnpparibas.it/isin/nl0012158208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888" TargetMode="External"/><Relationship Id="rId57" Type="http://schemas.openxmlformats.org/officeDocument/2006/relationships/hyperlink" Target="https://investimenti.bnpparibas.it/isin/nl0012314868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s://investimenti.bnpparibas.it/isin/nl0012158034" TargetMode="External"/><Relationship Id="rId19" Type="http://schemas.openxmlformats.org/officeDocument/2006/relationships/hyperlink" Target="https://investimenti.bnpparibas.it/isin/nl0011949268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2159735" TargetMode="External"/><Relationship Id="rId52" Type="http://schemas.openxmlformats.org/officeDocument/2006/relationships/hyperlink" Target="https://investimenti.bnpparibas.it/isin/nl0011609383" TargetMode="External"/><Relationship Id="rId60" Type="http://schemas.openxmlformats.org/officeDocument/2006/relationships/hyperlink" Target="https://investimenti.bnpparibas.it/isin/nl0011947445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2159735" TargetMode="External"/><Relationship Id="rId48" Type="http://schemas.openxmlformats.org/officeDocument/2006/relationships/hyperlink" Target="https://investimenti.bnpparibas.it/isin/nl0011609888" TargetMode="External"/><Relationship Id="rId56" Type="http://schemas.openxmlformats.org/officeDocument/2006/relationships/hyperlink" Target="https://investimenti.bnpparibas.it/isin/nl0012159933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609383" TargetMode="External"/><Relationship Id="rId3" Type="http://schemas.openxmlformats.org/officeDocument/2006/relationships/hyperlink" Target="https://investimenti.bnpparibas.it/isin/nl0012157903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949359" TargetMode="External"/><Relationship Id="rId59" Type="http://schemas.openxmlformats.org/officeDocument/2006/relationships/hyperlink" Target="https://investimenti.bnpparibas.it/isin/nl00119474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85" zoomScaleNormal="85" workbookViewId="0">
      <selection activeCell="M3" sqref="M3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0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10">
      <c r="A2" s="76" t="s">
        <v>1</v>
      </c>
      <c r="B2" s="77" t="s">
        <v>2</v>
      </c>
      <c r="C2" s="77" t="s">
        <v>3</v>
      </c>
      <c r="D2" s="77" t="s">
        <v>4</v>
      </c>
      <c r="E2" s="77" t="s">
        <v>5</v>
      </c>
      <c r="F2" s="77" t="s">
        <v>6</v>
      </c>
      <c r="G2" s="77" t="s">
        <v>7</v>
      </c>
      <c r="H2" s="9" t="s">
        <v>54</v>
      </c>
      <c r="I2" s="8" t="s">
        <v>8</v>
      </c>
    </row>
    <row r="3" spans="1:10" ht="30">
      <c r="A3" s="78" t="s">
        <v>13</v>
      </c>
      <c r="B3" s="79" t="s">
        <v>14</v>
      </c>
      <c r="C3" s="80">
        <v>4.3562500000000002</v>
      </c>
      <c r="D3" s="80">
        <v>4.25</v>
      </c>
      <c r="E3" s="81">
        <f t="shared" ref="E3:E7" si="0">(D3-C3)/C3</f>
        <v>-2.4390243902439063E-2</v>
      </c>
      <c r="F3" s="80"/>
      <c r="G3" s="86" t="s">
        <v>70</v>
      </c>
      <c r="H3" s="11">
        <v>10.232900000000001</v>
      </c>
      <c r="I3" s="10">
        <v>0.04</v>
      </c>
    </row>
    <row r="4" spans="1:10">
      <c r="A4" s="87" t="s">
        <v>78</v>
      </c>
      <c r="B4" s="88" t="s">
        <v>77</v>
      </c>
      <c r="C4" s="77">
        <v>5.76</v>
      </c>
      <c r="D4" s="80">
        <v>5.67</v>
      </c>
      <c r="E4" s="81">
        <f t="shared" si="0"/>
        <v>-1.5624999999999976E-2</v>
      </c>
      <c r="F4" s="80">
        <v>5.87</v>
      </c>
      <c r="G4" s="86"/>
      <c r="H4" s="11"/>
      <c r="I4" s="10">
        <v>0.02</v>
      </c>
    </row>
    <row r="5" spans="1:10">
      <c r="A5" s="101" t="s">
        <v>45</v>
      </c>
      <c r="B5" s="102" t="s">
        <v>55</v>
      </c>
      <c r="C5" t="s">
        <v>79</v>
      </c>
    </row>
    <row r="6" spans="1:10">
      <c r="A6" s="99" t="s">
        <v>72</v>
      </c>
      <c r="B6" s="100" t="s">
        <v>73</v>
      </c>
      <c r="C6" s="80">
        <v>8.3000000000000007</v>
      </c>
      <c r="D6" s="80">
        <v>8.76</v>
      </c>
      <c r="E6" s="95">
        <f t="shared" si="0"/>
        <v>5.5421686746987837E-2</v>
      </c>
      <c r="F6" s="82"/>
      <c r="G6" s="83"/>
      <c r="H6" s="66"/>
      <c r="I6" s="67">
        <v>0.02</v>
      </c>
    </row>
    <row r="7" spans="1:10" ht="30">
      <c r="A7" s="84" t="s">
        <v>59</v>
      </c>
      <c r="B7" s="79" t="s">
        <v>60</v>
      </c>
      <c r="C7" s="82">
        <v>7.89</v>
      </c>
      <c r="D7" s="82">
        <v>7.73</v>
      </c>
      <c r="E7" s="81">
        <f t="shared" si="0"/>
        <v>-2.02788339670468E-2</v>
      </c>
      <c r="F7" s="83"/>
      <c r="G7" s="86" t="s">
        <v>71</v>
      </c>
      <c r="H7" s="7"/>
      <c r="I7" s="10">
        <v>1.4999999999999999E-2</v>
      </c>
      <c r="J7" s="68" t="s">
        <v>80</v>
      </c>
    </row>
    <row r="8" spans="1:10">
      <c r="J8" s="72"/>
    </row>
    <row r="9" spans="1:10">
      <c r="A9" s="12"/>
      <c r="B9" s="69"/>
      <c r="C9" s="70"/>
      <c r="D9" s="15"/>
      <c r="E9" s="16"/>
      <c r="F9" s="71"/>
      <c r="G9" s="72"/>
      <c r="H9" s="72"/>
      <c r="I9" s="75">
        <v>9.5000000000000001E-2</v>
      </c>
      <c r="J9" s="72"/>
    </row>
    <row r="10" spans="1:10">
      <c r="A10" s="89" t="s">
        <v>74</v>
      </c>
      <c r="B10" s="69"/>
      <c r="C10" s="70"/>
      <c r="D10" s="15"/>
      <c r="E10" s="16"/>
      <c r="F10" s="71"/>
      <c r="G10" s="72"/>
      <c r="H10" s="72"/>
      <c r="I10" s="73"/>
      <c r="J10" s="72"/>
    </row>
    <row r="11" spans="1:10">
      <c r="A11" s="12"/>
      <c r="B11" s="69"/>
      <c r="C11" s="70"/>
      <c r="D11" s="15"/>
      <c r="E11" s="16"/>
      <c r="F11" s="71"/>
      <c r="G11" s="72"/>
      <c r="H11" s="72"/>
      <c r="I11" s="73"/>
    </row>
    <row r="12" spans="1:10" ht="15.75" thickBot="1">
      <c r="A12" s="12"/>
      <c r="B12" s="13"/>
      <c r="C12" s="14"/>
      <c r="D12" s="15"/>
      <c r="E12" s="16"/>
      <c r="F12" s="17"/>
      <c r="G12" s="15"/>
      <c r="H12" s="15"/>
      <c r="J12" s="68" t="s">
        <v>63</v>
      </c>
    </row>
    <row r="13" spans="1:10" ht="15.75" thickBot="1">
      <c r="A13" s="18" t="s">
        <v>38</v>
      </c>
      <c r="B13" s="19"/>
      <c r="C13" s="14"/>
      <c r="D13" s="15"/>
      <c r="E13" s="16"/>
      <c r="F13" s="17"/>
      <c r="G13" s="15"/>
      <c r="H13" s="15"/>
      <c r="I13" s="7">
        <v>50000</v>
      </c>
      <c r="J13" s="7">
        <v>50000</v>
      </c>
    </row>
    <row r="14" spans="1:10">
      <c r="A14" s="20" t="s">
        <v>39</v>
      </c>
      <c r="B14" s="21" t="s">
        <v>40</v>
      </c>
      <c r="C14" s="22">
        <v>1.026</v>
      </c>
      <c r="D14" s="22">
        <v>1.121</v>
      </c>
      <c r="E14" s="23">
        <f>(D14-C14)/C14</f>
        <v>9.259259259259256E-2</v>
      </c>
      <c r="F14" s="24"/>
      <c r="G14" s="25"/>
      <c r="H14" s="26">
        <v>1.4999999999999999E-2</v>
      </c>
      <c r="I14" s="7">
        <f>MMULT((MMULT(50000,H14)),E14)</f>
        <v>69.444444444444414</v>
      </c>
      <c r="J14" s="7">
        <f t="shared" ref="J14:J43" si="1">SUM(J13,I14)</f>
        <v>50069.444444444445</v>
      </c>
    </row>
    <row r="15" spans="1:10">
      <c r="A15" s="27" t="s">
        <v>34</v>
      </c>
      <c r="B15" s="28" t="s">
        <v>35</v>
      </c>
      <c r="C15" s="29">
        <v>2.855</v>
      </c>
      <c r="D15" s="30">
        <v>3.41</v>
      </c>
      <c r="E15" s="23">
        <f t="shared" ref="E15:E22" si="2">(D15-C15)/C15</f>
        <v>0.19439579684763578</v>
      </c>
      <c r="F15" s="31"/>
      <c r="G15" s="25"/>
      <c r="H15" s="26">
        <v>7.4999999999999997E-3</v>
      </c>
      <c r="I15" s="7">
        <f t="shared" ref="I15:I22" si="3">MMULT((MMULT(50000,H15)),E15)</f>
        <v>72.898423817863417</v>
      </c>
      <c r="J15" s="7">
        <f t="shared" si="1"/>
        <v>50142.342868262305</v>
      </c>
    </row>
    <row r="16" spans="1:10">
      <c r="A16" s="27" t="s">
        <v>41</v>
      </c>
      <c r="B16" s="28" t="s">
        <v>42</v>
      </c>
      <c r="C16" s="32">
        <v>1.1519999999999999</v>
      </c>
      <c r="D16" s="30">
        <v>1.331</v>
      </c>
      <c r="E16" s="23">
        <f t="shared" si="2"/>
        <v>0.1553819444444445</v>
      </c>
      <c r="F16" s="31"/>
      <c r="G16" s="30"/>
      <c r="H16" s="26">
        <v>2.5000000000000001E-2</v>
      </c>
      <c r="I16" s="7">
        <f t="shared" si="3"/>
        <v>194.22743055555563</v>
      </c>
      <c r="J16" s="7">
        <f t="shared" si="1"/>
        <v>50336.57029881786</v>
      </c>
    </row>
    <row r="17" spans="1:10">
      <c r="A17" s="27" t="s">
        <v>43</v>
      </c>
      <c r="B17" s="28" t="s">
        <v>44</v>
      </c>
      <c r="C17" s="29">
        <v>5.84</v>
      </c>
      <c r="D17" s="30">
        <v>7.45</v>
      </c>
      <c r="E17" s="23">
        <f t="shared" si="2"/>
        <v>0.27568493150684936</v>
      </c>
      <c r="F17" s="33"/>
      <c r="G17" s="34"/>
      <c r="H17" s="26">
        <v>0.02</v>
      </c>
      <c r="I17" s="7">
        <f t="shared" si="3"/>
        <v>275.68493150684935</v>
      </c>
      <c r="J17" s="7">
        <f t="shared" si="1"/>
        <v>50612.255230324707</v>
      </c>
    </row>
    <row r="18" spans="1:10">
      <c r="A18" s="27" t="s">
        <v>45</v>
      </c>
      <c r="B18" s="28" t="s">
        <v>46</v>
      </c>
      <c r="C18" s="30">
        <v>18.239999999999998</v>
      </c>
      <c r="D18" s="22">
        <v>19.62</v>
      </c>
      <c r="E18" s="23">
        <f t="shared" si="2"/>
        <v>7.5657894736842257E-2</v>
      </c>
      <c r="F18" s="33"/>
      <c r="G18" s="34"/>
      <c r="H18" s="35">
        <v>0.02</v>
      </c>
      <c r="I18" s="7">
        <f t="shared" si="3"/>
        <v>75.657894736842252</v>
      </c>
      <c r="J18" s="7">
        <f t="shared" si="1"/>
        <v>50687.913125061546</v>
      </c>
    </row>
    <row r="19" spans="1:10">
      <c r="A19" s="27" t="s">
        <v>41</v>
      </c>
      <c r="B19" s="28" t="s">
        <v>42</v>
      </c>
      <c r="C19" s="29">
        <v>1.02</v>
      </c>
      <c r="D19" s="30">
        <v>1.411</v>
      </c>
      <c r="E19" s="23">
        <f t="shared" si="2"/>
        <v>0.38333333333333336</v>
      </c>
      <c r="F19" s="33"/>
      <c r="G19" s="34"/>
      <c r="H19" s="26">
        <v>1.4999999999999999E-2</v>
      </c>
      <c r="I19" s="7">
        <f t="shared" si="3"/>
        <v>287.5</v>
      </c>
      <c r="J19" s="7">
        <f t="shared" si="1"/>
        <v>50975.413125061546</v>
      </c>
    </row>
    <row r="20" spans="1:10">
      <c r="A20" s="27" t="s">
        <v>47</v>
      </c>
      <c r="B20" s="36" t="s">
        <v>48</v>
      </c>
      <c r="C20" s="36">
        <v>2.3849999999999998</v>
      </c>
      <c r="D20" s="22">
        <v>2.72</v>
      </c>
      <c r="E20" s="23">
        <f t="shared" si="2"/>
        <v>0.14046121593291422</v>
      </c>
      <c r="F20" s="22"/>
      <c r="G20" s="22"/>
      <c r="H20" s="26">
        <v>0.02</v>
      </c>
      <c r="I20" s="7">
        <f t="shared" si="3"/>
        <v>140.46121593291423</v>
      </c>
      <c r="J20" s="7">
        <f t="shared" si="1"/>
        <v>51115.874340994458</v>
      </c>
    </row>
    <row r="21" spans="1:10">
      <c r="A21" s="27" t="s">
        <v>17</v>
      </c>
      <c r="B21" s="28" t="s">
        <v>18</v>
      </c>
      <c r="C21" s="30">
        <v>4.76</v>
      </c>
      <c r="D21" s="22">
        <v>5.17</v>
      </c>
      <c r="E21" s="23">
        <f t="shared" si="2"/>
        <v>8.6134453781512632E-2</v>
      </c>
      <c r="F21" s="33"/>
      <c r="G21" s="24"/>
      <c r="H21" s="37">
        <v>2.5000000000000001E-2</v>
      </c>
      <c r="I21" s="7">
        <f t="shared" si="3"/>
        <v>107.66806722689078</v>
      </c>
      <c r="J21" s="7">
        <f t="shared" si="1"/>
        <v>51223.54240822135</v>
      </c>
    </row>
    <row r="22" spans="1:10">
      <c r="A22" s="27" t="s">
        <v>49</v>
      </c>
      <c r="B22" s="28" t="s">
        <v>50</v>
      </c>
      <c r="C22" s="30">
        <v>0.78500000000000003</v>
      </c>
      <c r="D22" s="22">
        <v>0.94499999999999995</v>
      </c>
      <c r="E22" s="23">
        <f t="shared" si="2"/>
        <v>0.20382165605095531</v>
      </c>
      <c r="F22" s="33"/>
      <c r="G22" s="24"/>
      <c r="H22" s="35">
        <v>0.02</v>
      </c>
      <c r="I22" s="7">
        <f t="shared" si="3"/>
        <v>203.82165605095531</v>
      </c>
      <c r="J22" s="7">
        <f t="shared" si="1"/>
        <v>51427.364064272304</v>
      </c>
    </row>
    <row r="23" spans="1:10">
      <c r="A23" s="27" t="s">
        <v>51</v>
      </c>
      <c r="B23" s="28" t="s">
        <v>52</v>
      </c>
      <c r="C23" s="22">
        <v>1.7949999999999999</v>
      </c>
      <c r="D23" s="22">
        <v>2.0699999999999998</v>
      </c>
      <c r="E23" s="23">
        <f>(D23-C23)/C23</f>
        <v>0.15320334261838436</v>
      </c>
      <c r="F23" s="30"/>
      <c r="G23" s="30"/>
      <c r="H23" s="26">
        <v>0.02</v>
      </c>
      <c r="I23" s="7">
        <f t="shared" ref="I23:I39" si="4">MMULT((MMULT(50000,H23)),E23)</f>
        <v>153.20334261838437</v>
      </c>
      <c r="J23" s="7">
        <f t="shared" si="1"/>
        <v>51580.567406890688</v>
      </c>
    </row>
    <row r="24" spans="1:10">
      <c r="A24" s="27" t="s">
        <v>34</v>
      </c>
      <c r="B24" s="28" t="s">
        <v>35</v>
      </c>
      <c r="C24" s="29">
        <v>2.855</v>
      </c>
      <c r="D24" s="30">
        <v>3.8</v>
      </c>
      <c r="E24" s="23">
        <f t="shared" ref="E24" si="5">(D24-C24)/C24</f>
        <v>0.33099824868651484</v>
      </c>
      <c r="F24" s="31"/>
      <c r="G24" s="30"/>
      <c r="H24" s="26">
        <v>7.4999999999999997E-3</v>
      </c>
      <c r="I24" s="7">
        <f t="shared" si="4"/>
        <v>124.12434325744306</v>
      </c>
      <c r="J24" s="7">
        <f t="shared" si="1"/>
        <v>51704.691750148129</v>
      </c>
    </row>
    <row r="25" spans="1:10">
      <c r="A25" s="27" t="s">
        <v>23</v>
      </c>
      <c r="B25" s="28" t="s">
        <v>24</v>
      </c>
      <c r="C25" s="22">
        <v>0.73699999999999999</v>
      </c>
      <c r="D25" s="22">
        <v>0.85</v>
      </c>
      <c r="E25" s="23">
        <f t="shared" ref="E25:E30" si="6">(D25-C25)/C25</f>
        <v>0.15332428765264586</v>
      </c>
      <c r="F25" s="30"/>
      <c r="G25" s="25"/>
      <c r="H25" s="26">
        <v>0.02</v>
      </c>
      <c r="I25" s="7">
        <f t="shared" si="4"/>
        <v>153.32428765264586</v>
      </c>
      <c r="J25" s="7">
        <f t="shared" si="1"/>
        <v>51858.016037800779</v>
      </c>
    </row>
    <row r="26" spans="1:10">
      <c r="A26" s="38" t="s">
        <v>36</v>
      </c>
      <c r="B26" s="39" t="s">
        <v>37</v>
      </c>
      <c r="C26" s="29">
        <v>0.12</v>
      </c>
      <c r="D26" s="30">
        <v>0.129</v>
      </c>
      <c r="E26" s="23">
        <f t="shared" si="6"/>
        <v>7.5000000000000067E-2</v>
      </c>
      <c r="F26" s="40"/>
      <c r="G26" s="30"/>
      <c r="H26" s="26">
        <v>2.5000000000000001E-2</v>
      </c>
      <c r="I26" s="7">
        <f t="shared" si="4"/>
        <v>93.750000000000085</v>
      </c>
      <c r="J26" s="7">
        <f t="shared" si="1"/>
        <v>51951.766037800779</v>
      </c>
    </row>
    <row r="27" spans="1:10">
      <c r="A27" s="38" t="s">
        <v>21</v>
      </c>
      <c r="B27" s="28" t="s">
        <v>22</v>
      </c>
      <c r="C27" s="22">
        <v>0.77139999999999997</v>
      </c>
      <c r="D27" s="22">
        <v>0.5</v>
      </c>
      <c r="E27" s="51">
        <f t="shared" si="6"/>
        <v>-0.35182784547575835</v>
      </c>
      <c r="F27" s="30"/>
      <c r="G27" s="30"/>
      <c r="H27" s="26">
        <v>3.5000000000000003E-2</v>
      </c>
      <c r="I27" s="7">
        <f t="shared" si="4"/>
        <v>-615.69872958257724</v>
      </c>
      <c r="J27" s="7">
        <f t="shared" si="1"/>
        <v>51336.067308218204</v>
      </c>
    </row>
    <row r="28" spans="1:10">
      <c r="A28" s="53" t="s">
        <v>11</v>
      </c>
      <c r="B28" s="54" t="s">
        <v>12</v>
      </c>
      <c r="C28" s="55">
        <v>4.71</v>
      </c>
      <c r="D28" s="55">
        <v>4.78</v>
      </c>
      <c r="E28" s="56">
        <f t="shared" si="6"/>
        <v>1.486199575371556E-2</v>
      </c>
      <c r="F28" s="55"/>
      <c r="G28" s="57"/>
      <c r="H28" s="58">
        <v>1.2500000000000001E-2</v>
      </c>
      <c r="I28" s="7">
        <f t="shared" si="4"/>
        <v>9.2887473460722241</v>
      </c>
      <c r="J28" s="7">
        <f t="shared" si="1"/>
        <v>51345.356055564276</v>
      </c>
    </row>
    <row r="29" spans="1:10">
      <c r="A29" s="53" t="s">
        <v>15</v>
      </c>
      <c r="B29" s="54" t="s">
        <v>16</v>
      </c>
      <c r="C29" s="55">
        <v>37.450000000000003</v>
      </c>
      <c r="D29" s="55">
        <v>36.450000000000003</v>
      </c>
      <c r="E29" s="59">
        <f t="shared" si="6"/>
        <v>-2.6702269692923896E-2</v>
      </c>
      <c r="F29" s="55"/>
      <c r="G29" s="60"/>
      <c r="H29" s="58">
        <v>1.2500000000000001E-2</v>
      </c>
      <c r="I29" s="7">
        <f t="shared" si="4"/>
        <v>-16.688918558077436</v>
      </c>
      <c r="J29" s="7">
        <f t="shared" si="1"/>
        <v>51328.667137006196</v>
      </c>
    </row>
    <row r="30" spans="1:10">
      <c r="A30" s="38" t="s">
        <v>28</v>
      </c>
      <c r="B30" s="28" t="s">
        <v>29</v>
      </c>
      <c r="C30" s="29">
        <v>0.26400000000000001</v>
      </c>
      <c r="D30" s="30">
        <v>0.21</v>
      </c>
      <c r="E30" s="51">
        <f t="shared" si="6"/>
        <v>-0.20454545454545461</v>
      </c>
      <c r="F30" s="33"/>
      <c r="G30" s="30"/>
      <c r="H30" s="26">
        <v>2.5000000000000001E-2</v>
      </c>
      <c r="I30" s="7">
        <f t="shared" si="4"/>
        <v>-255.68181818181827</v>
      </c>
      <c r="J30" s="7">
        <f t="shared" si="1"/>
        <v>51072.98531882438</v>
      </c>
    </row>
    <row r="31" spans="1:10">
      <c r="A31" s="41" t="s">
        <v>32</v>
      </c>
      <c r="B31" s="45" t="s">
        <v>33</v>
      </c>
      <c r="C31" s="46">
        <v>0.65500000000000003</v>
      </c>
      <c r="D31" s="42">
        <v>0.65900000000000003</v>
      </c>
      <c r="E31" s="52">
        <f>(D31-C31)/C31</f>
        <v>6.1068702290076387E-3</v>
      </c>
      <c r="F31" s="47"/>
      <c r="G31" s="43"/>
      <c r="H31" s="44">
        <v>0.04</v>
      </c>
      <c r="I31" s="7">
        <f t="shared" si="4"/>
        <v>12.213740458015277</v>
      </c>
      <c r="J31" s="7">
        <f t="shared" si="1"/>
        <v>51085.199059282393</v>
      </c>
    </row>
    <row r="32" spans="1:10">
      <c r="A32" s="38" t="s">
        <v>36</v>
      </c>
      <c r="B32" s="39" t="s">
        <v>37</v>
      </c>
      <c r="C32" s="32">
        <v>0.11899999999999999</v>
      </c>
      <c r="D32" s="30">
        <v>7.0000000000000007E-2</v>
      </c>
      <c r="E32" s="51">
        <f>(D32-C32)/C32</f>
        <v>-0.41176470588235287</v>
      </c>
      <c r="F32" s="40"/>
      <c r="G32" s="30"/>
      <c r="H32" s="26">
        <v>0.04</v>
      </c>
      <c r="I32" s="7">
        <f t="shared" si="4"/>
        <v>-823.52941176470574</v>
      </c>
      <c r="J32" s="7">
        <f t="shared" si="1"/>
        <v>50261.669647517687</v>
      </c>
    </row>
    <row r="33" spans="1:10">
      <c r="A33" s="38" t="s">
        <v>27</v>
      </c>
      <c r="B33" s="62" t="s">
        <v>53</v>
      </c>
      <c r="C33" s="30">
        <v>2.9</v>
      </c>
      <c r="D33" s="30">
        <v>3.31</v>
      </c>
      <c r="E33" s="23">
        <f>(D33-C33)/C33</f>
        <v>0.14137931034482765</v>
      </c>
      <c r="F33" s="63"/>
      <c r="G33" s="63"/>
      <c r="H33" s="26">
        <v>2.5000000000000001E-2</v>
      </c>
      <c r="I33" s="7">
        <f t="shared" si="4"/>
        <v>176.72413793103456</v>
      </c>
      <c r="J33" s="7">
        <f t="shared" si="1"/>
        <v>50438.393785448723</v>
      </c>
    </row>
    <row r="34" spans="1:10">
      <c r="A34" s="64" t="s">
        <v>19</v>
      </c>
      <c r="B34" s="28" t="s">
        <v>20</v>
      </c>
      <c r="C34" s="30">
        <v>2.33</v>
      </c>
      <c r="D34" s="22">
        <v>2.4500000000000002</v>
      </c>
      <c r="E34" s="23">
        <f>(D34-C34)/C34</f>
        <v>5.1502145922746823E-2</v>
      </c>
      <c r="F34" s="33"/>
      <c r="G34" s="63"/>
      <c r="H34" s="35">
        <v>0.02</v>
      </c>
      <c r="I34" s="7">
        <f t="shared" si="4"/>
        <v>51.50214592274682</v>
      </c>
      <c r="J34" s="7">
        <f t="shared" si="1"/>
        <v>50489.895931371473</v>
      </c>
    </row>
    <row r="35" spans="1:10">
      <c r="A35" s="61" t="s">
        <v>45</v>
      </c>
      <c r="B35" s="45" t="s">
        <v>55</v>
      </c>
      <c r="C35" s="49">
        <v>15.87</v>
      </c>
      <c r="D35" s="48">
        <v>16.32</v>
      </c>
      <c r="E35" s="52">
        <f>(D35-C35)/C35</f>
        <v>2.8355387523629559E-2</v>
      </c>
      <c r="F35" s="65"/>
      <c r="G35" s="43"/>
      <c r="H35" s="50">
        <v>0.02</v>
      </c>
      <c r="I35" s="7">
        <f t="shared" si="4"/>
        <v>28.35538752362956</v>
      </c>
      <c r="J35" s="7">
        <f t="shared" si="1"/>
        <v>50518.251318895105</v>
      </c>
    </row>
    <row r="36" spans="1:10">
      <c r="A36" s="64" t="s">
        <v>30</v>
      </c>
      <c r="B36" s="28" t="s">
        <v>31</v>
      </c>
      <c r="C36" s="29">
        <v>0.16600000000000001</v>
      </c>
      <c r="D36" s="30">
        <v>0.17499999999999999</v>
      </c>
      <c r="E36" s="23">
        <f t="shared" ref="E36" si="7">(D36-C36)/C36</f>
        <v>5.4216867469879394E-2</v>
      </c>
      <c r="F36" s="33"/>
      <c r="G36" s="30"/>
      <c r="H36" s="26">
        <v>0.02</v>
      </c>
      <c r="I36" s="7">
        <f t="shared" si="4"/>
        <v>54.216867469879396</v>
      </c>
      <c r="J36" s="7">
        <f t="shared" si="1"/>
        <v>50572.468186364982</v>
      </c>
    </row>
    <row r="37" spans="1:10">
      <c r="A37" s="38" t="s">
        <v>9</v>
      </c>
      <c r="B37" s="39" t="s">
        <v>10</v>
      </c>
      <c r="C37" s="22">
        <v>6.62</v>
      </c>
      <c r="D37" s="22">
        <v>7.06</v>
      </c>
      <c r="E37" s="23">
        <f t="shared" ref="E37" si="8">(D37-C37)/C37</f>
        <v>6.6465256797583E-2</v>
      </c>
      <c r="F37" s="22"/>
      <c r="G37" s="34"/>
      <c r="H37" s="26">
        <v>2.5000000000000001E-2</v>
      </c>
      <c r="I37" s="7">
        <f t="shared" si="4"/>
        <v>83.081570996978755</v>
      </c>
      <c r="J37" s="7">
        <f t="shared" si="1"/>
        <v>50655.549757361958</v>
      </c>
    </row>
    <row r="38" spans="1:10">
      <c r="A38" s="64" t="s">
        <v>56</v>
      </c>
      <c r="B38" s="27" t="s">
        <v>12</v>
      </c>
      <c r="C38" s="22">
        <v>4.5599999999999996</v>
      </c>
      <c r="D38" s="22">
        <v>4.8099999999999996</v>
      </c>
      <c r="E38" s="23">
        <f t="shared" ref="E38:E43" si="9">(D38-C38)/C38</f>
        <v>5.4824561403508776E-2</v>
      </c>
      <c r="F38" s="22"/>
      <c r="G38" s="34"/>
      <c r="H38" s="26">
        <v>0.03</v>
      </c>
      <c r="I38" s="7">
        <f t="shared" si="4"/>
        <v>82.236842105263165</v>
      </c>
      <c r="J38" s="7">
        <f t="shared" si="1"/>
        <v>50737.786599467217</v>
      </c>
    </row>
    <row r="39" spans="1:10">
      <c r="A39" s="27" t="s">
        <v>57</v>
      </c>
      <c r="B39" s="39" t="s">
        <v>58</v>
      </c>
      <c r="C39" s="22">
        <v>1.37</v>
      </c>
      <c r="D39" s="22">
        <v>1.478</v>
      </c>
      <c r="E39" s="23">
        <f t="shared" si="9"/>
        <v>7.8832116788321069E-2</v>
      </c>
      <c r="F39" s="30"/>
      <c r="G39" s="25"/>
      <c r="H39" s="26">
        <v>0.03</v>
      </c>
      <c r="I39" s="7">
        <f t="shared" si="4"/>
        <v>118.2481751824816</v>
      </c>
      <c r="J39" s="7">
        <f t="shared" si="1"/>
        <v>50856.034774649699</v>
      </c>
    </row>
    <row r="40" spans="1:10">
      <c r="A40" s="27" t="s">
        <v>61</v>
      </c>
      <c r="B40" s="39" t="s">
        <v>62</v>
      </c>
      <c r="C40" s="90">
        <v>5.0599999999999996</v>
      </c>
      <c r="D40" s="30">
        <v>6</v>
      </c>
      <c r="E40" s="23">
        <f t="shared" si="9"/>
        <v>0.18577075098814239</v>
      </c>
      <c r="F40" s="63"/>
      <c r="G40" s="25"/>
      <c r="H40" s="26">
        <v>0.02</v>
      </c>
      <c r="I40" s="7">
        <f t="shared" ref="I40" si="10">MMULT((MMULT(50000,H40)),E40)</f>
        <v>185.7707509881424</v>
      </c>
      <c r="J40" s="7">
        <f t="shared" si="1"/>
        <v>51041.805525637843</v>
      </c>
    </row>
    <row r="41" spans="1:10">
      <c r="A41" s="91" t="s">
        <v>56</v>
      </c>
      <c r="B41" s="91" t="s">
        <v>12</v>
      </c>
      <c r="C41" s="30">
        <v>4.3600000000000003</v>
      </c>
      <c r="D41" s="30">
        <v>4.33</v>
      </c>
      <c r="E41" s="51">
        <f t="shared" si="9"/>
        <v>-6.8807339449541852E-3</v>
      </c>
      <c r="F41" s="63"/>
      <c r="G41" s="25"/>
      <c r="H41" s="26">
        <v>0.02</v>
      </c>
      <c r="I41" s="7">
        <f t="shared" ref="I41" si="11">MMULT((MMULT(50000,H41)),E41)</f>
        <v>-6.8807339449541853</v>
      </c>
      <c r="J41" s="7">
        <f t="shared" si="1"/>
        <v>51034.924791692887</v>
      </c>
    </row>
    <row r="42" spans="1:10">
      <c r="A42" s="91" t="s">
        <v>66</v>
      </c>
      <c r="B42" s="92" t="s">
        <v>67</v>
      </c>
      <c r="C42" s="34">
        <v>7.26</v>
      </c>
      <c r="D42" s="22">
        <v>7.94</v>
      </c>
      <c r="E42" s="23">
        <f t="shared" si="9"/>
        <v>9.3663911845730113E-2</v>
      </c>
      <c r="F42" s="30"/>
      <c r="G42" s="25"/>
      <c r="H42" s="26">
        <v>0.02</v>
      </c>
      <c r="I42" s="7">
        <f t="shared" ref="I42" si="12">MMULT((MMULT(50000,H42)),E42)</f>
        <v>93.663911845730112</v>
      </c>
      <c r="J42" s="7">
        <f t="shared" si="1"/>
        <v>51128.588703538619</v>
      </c>
    </row>
    <row r="43" spans="1:10">
      <c r="A43" s="78" t="s">
        <v>25</v>
      </c>
      <c r="B43" s="79" t="s">
        <v>26</v>
      </c>
      <c r="C43" s="80">
        <v>7.84</v>
      </c>
      <c r="D43" s="80">
        <v>5.73</v>
      </c>
      <c r="E43" s="81">
        <f t="shared" si="9"/>
        <v>-0.26913265306122441</v>
      </c>
      <c r="F43" s="82"/>
      <c r="G43" s="86"/>
      <c r="H43" s="10">
        <v>0.02</v>
      </c>
      <c r="I43" s="7">
        <f t="shared" ref="I43" si="13">MMULT((MMULT(50000,H43)),E43)</f>
        <v>-269.1326530612244</v>
      </c>
      <c r="J43" s="7">
        <f t="shared" si="1"/>
        <v>50859.456050477391</v>
      </c>
    </row>
    <row r="44" spans="1:10">
      <c r="A44" s="97" t="s">
        <v>75</v>
      </c>
      <c r="B44" s="98" t="s">
        <v>76</v>
      </c>
      <c r="C44" s="103">
        <v>8.0299999999999994</v>
      </c>
      <c r="D44" s="103">
        <v>8.86</v>
      </c>
      <c r="E44" s="104">
        <f>(D44-C44)/C44</f>
        <v>0.10336239103362392</v>
      </c>
      <c r="F44" s="105"/>
      <c r="G44" s="106"/>
      <c r="H44" s="107">
        <v>0.01</v>
      </c>
      <c r="I44" s="7">
        <f t="shared" ref="I44" si="14">MMULT((MMULT(50000,H44)),E44)</f>
        <v>51.681195516811961</v>
      </c>
      <c r="J44" s="7">
        <f t="shared" ref="J44" si="15">SUM(J43,I44)</f>
        <v>50911.137245994199</v>
      </c>
    </row>
    <row r="45" spans="1:10">
      <c r="A45" s="83" t="s">
        <v>69</v>
      </c>
      <c r="B45" s="85" t="s">
        <v>68</v>
      </c>
      <c r="C45" s="80">
        <v>5.66</v>
      </c>
      <c r="D45" s="80">
        <v>5.88</v>
      </c>
      <c r="E45" s="95">
        <f>(D45-C45)/C45</f>
        <v>3.8869257950529992E-2</v>
      </c>
      <c r="F45" s="82"/>
      <c r="G45" s="96"/>
      <c r="H45" s="67">
        <v>0.02</v>
      </c>
      <c r="I45" s="7">
        <f t="shared" ref="I45" si="16">MMULT((MMULT(50000,H45)),E45)</f>
        <v>38.869257950529992</v>
      </c>
      <c r="J45" s="7">
        <f t="shared" ref="J45" si="17">SUM(J44,I45)</f>
        <v>50950.006503944729</v>
      </c>
    </row>
    <row r="46" spans="1:10">
      <c r="A46" s="87" t="s">
        <v>15</v>
      </c>
      <c r="B46" s="88" t="s">
        <v>16</v>
      </c>
      <c r="C46" s="93">
        <v>53.3</v>
      </c>
      <c r="D46" s="93">
        <v>55.45</v>
      </c>
      <c r="E46" s="108">
        <f>(D46-C46)/C46</f>
        <v>4.0337711069418497E-2</v>
      </c>
      <c r="F46" s="7"/>
      <c r="G46" s="7"/>
      <c r="H46" s="94">
        <v>0.01</v>
      </c>
      <c r="I46" s="7">
        <f t="shared" ref="I46" si="18">MMULT((MMULT(50000,H46)),E46)</f>
        <v>20.168855534709248</v>
      </c>
      <c r="J46" s="7">
        <f t="shared" ref="J46" si="19">SUM(J45,I46)</f>
        <v>50970.175359479435</v>
      </c>
    </row>
    <row r="47" spans="1:10">
      <c r="A47" s="101" t="s">
        <v>45</v>
      </c>
      <c r="B47" s="102" t="s">
        <v>55</v>
      </c>
      <c r="C47" s="80">
        <v>15.12</v>
      </c>
      <c r="D47" s="80">
        <v>12.41</v>
      </c>
      <c r="E47" s="81">
        <f>(D47-C47)/C47</f>
        <v>-0.17923280423280419</v>
      </c>
      <c r="F47" s="82"/>
      <c r="G47" s="82"/>
      <c r="H47" s="67">
        <v>0.03</v>
      </c>
      <c r="I47" s="7">
        <f t="shared" ref="I47" si="20">MMULT((MMULT(50000,H47)),E47)</f>
        <v>-268.84920634920627</v>
      </c>
      <c r="J47" s="7">
        <f t="shared" ref="J47" si="21">SUM(J46,I47)</f>
        <v>50701.326153130227</v>
      </c>
    </row>
    <row r="48" spans="1:10">
      <c r="A48" s="12"/>
      <c r="B48" s="69"/>
      <c r="C48" s="15"/>
      <c r="D48" s="15"/>
      <c r="E48" s="16"/>
      <c r="F48" s="72"/>
      <c r="G48" s="72"/>
      <c r="H48" s="109"/>
      <c r="I48" s="72"/>
      <c r="J48" s="7"/>
    </row>
    <row r="49" spans="9:10">
      <c r="J49" s="7">
        <v>27</v>
      </c>
    </row>
    <row r="50" spans="9:10">
      <c r="I50" s="7" t="s">
        <v>64</v>
      </c>
      <c r="J50" s="74">
        <v>0.8518</v>
      </c>
    </row>
    <row r="51" spans="9:10">
      <c r="I51" s="7" t="s">
        <v>65</v>
      </c>
    </row>
  </sheetData>
  <hyperlinks>
    <hyperlink ref="A3" r:id="rId1" display="https://investimenti.bnpparibas.it/isin/nl0011948641"/>
    <hyperlink ref="A21" r:id="rId2" display="https://investimenti.bnpparibas.it/isin/nl0012157689"/>
    <hyperlink ref="A27" r:id="rId3" display="https://investimenti.bnpparibas.it/isin/nl0012157903"/>
    <hyperlink ref="A30" r:id="rId4" display="https://investimenti.bnpparibas.it/isin/nl0011948906"/>
    <hyperlink ref="A16" r:id="rId5" display="https://investimenti.bnpparibas.it/isin/nl0012158208"/>
    <hyperlink ref="A25" r:id="rId6" display="https://investimenti.bnpparibas.it/isin/nl0012315154"/>
    <hyperlink ref="A19" r:id="rId7" display="https://investimenti.bnpparibas.it/isin/nl0012158208"/>
    <hyperlink ref="A17" r:id="rId8" display="https://investimenti.bnpparibas.it/isin/nl0011949276"/>
    <hyperlink ref="A22" r:id="rId9" display="https://investimenti.bnpparibas.it/isin/nl0012157796"/>
    <hyperlink ref="A23" r:id="rId10" display="https://investimenti.bnpparibas.it/isin/nl0012158034"/>
    <hyperlink ref="A18" r:id="rId11" display="https://investimenti.bnpparibas.it/isin/nl0011947445"/>
    <hyperlink ref="A14" r:id="rId12" display="https://investimenti.bnpparibas.it/isin/nl0011834353"/>
    <hyperlink ref="A20" r:id="rId13" display="https://investimenti.bnpparibas.it/isin/nl0012159958"/>
    <hyperlink ref="A15" r:id="rId14" display="https://investimenti.bnpparibas.it/isin/nl0012315485"/>
    <hyperlink ref="A33" r:id="rId15" display="https://investimenti.bnpparibas.it/isin/nl0012159982"/>
    <hyperlink ref="A34" r:id="rId16" display="https://investimenti.bnpparibas.it/isin/nl0012314892"/>
    <hyperlink ref="A37" r:id="rId17" display="https://investimenti.bnpparibas.it/isin/nl0012159909"/>
    <hyperlink ref="B37" r:id="rId18" display="https://investimenti.bnpparibas.it/isin/nl0012159909"/>
    <hyperlink ref="A43" r:id="rId19" display="https://investimenti.bnpparibas.it/isin/nl0011949268"/>
    <hyperlink ref="B43" r:id="rId20" display="https://investimenti.bnpparibas.it/isin/nl0011949268"/>
    <hyperlink ref="B3" r:id="rId21" display="https://investimenti.bnpparibas.it/isin/nl0011948641"/>
    <hyperlink ref="A24" r:id="rId22" display="https://investimenti.bnpparibas.it/isin/nl0012315485"/>
    <hyperlink ref="B29" r:id="rId23" display="https://investimenti.bnpparibas.it/isin/nl0011949144"/>
    <hyperlink ref="A29" r:id="rId24" display="https://investimenti.bnpparibas.it/isin/nl0011949144"/>
    <hyperlink ref="B28" r:id="rId25" display="https://investimenti.bnpparibas.it/isin/nl0011949367"/>
    <hyperlink ref="A28" r:id="rId26" display="https://investimenti.bnpparibas.it/isin/nl0011949367"/>
    <hyperlink ref="B32" r:id="rId27" display="https://investimenti.bnpparibas.it/isin/nl0011955604"/>
    <hyperlink ref="A32" r:id="rId28" display="https://investimenti.bnpparibas.it/isin/nl0011955604"/>
    <hyperlink ref="B33" r:id="rId29" display="https://investimenti.bnpparibas.it/isin/nl0012159982"/>
    <hyperlink ref="B26" r:id="rId30" display="https://investimenti.bnpparibas.it/isin/nl0011955604"/>
    <hyperlink ref="A26" r:id="rId31" display="https://investimenti.bnpparibas.it/isin/nl0011955604"/>
    <hyperlink ref="A35" r:id="rId32" display="https://investimenti.bnpparibas.it/isin/nl0011947445"/>
    <hyperlink ref="B35" r:id="rId33" display="https://investimenti.bnpparibas.it/isin/nl0011947445"/>
    <hyperlink ref="A31" r:id="rId34" display="https://investimenti.bnpparibas.it/isin/nl0012315600"/>
    <hyperlink ref="B31" r:id="rId35" display="https://investimenti.bnpparibas.it/isin/nl0012315600"/>
    <hyperlink ref="A36" r:id="rId36" display="https://investimenti.bnpparibas.it/isin/nl0012158141"/>
    <hyperlink ref="A47" r:id="rId37" display="https://investimenti.bnpparibas.it/isin/nl0011947445"/>
    <hyperlink ref="B47" r:id="rId38" display="https://investimenti.bnpparibas.it/isin/nl0011947445"/>
    <hyperlink ref="A38" r:id="rId39" display="https://investimenti.bnpparibas.it/isin/nl0011949359"/>
    <hyperlink ref="B38" r:id="rId40" display="https://investimenti.bnpparibas.it/isin/nl0011949359"/>
    <hyperlink ref="A39" r:id="rId41" display="https://investimenti.bnpparibas.it/isin/nl0011946629"/>
    <hyperlink ref="B39" r:id="rId42" display="https://investimenti.bnpparibas.it/isin/nl0011946629"/>
    <hyperlink ref="A7" r:id="rId43" display="https://investimenti.bnpparibas.it/isin/nl0012159735"/>
    <hyperlink ref="B7" r:id="rId44" display="https://investimenti.bnpparibas.it/isin/nl0012159735"/>
    <hyperlink ref="A40" r:id="rId45" display="https://investimenti.bnpparibas.it/isin/nl0011946256"/>
    <hyperlink ref="A41" r:id="rId46" display="https://investimenti.bnpparibas.it/isin/nl0011949359"/>
    <hyperlink ref="B41" r:id="rId47" display="https://investimenti.bnpparibas.it/isin/nl0011949359"/>
    <hyperlink ref="A42" r:id="rId48" display="https://investimenti.bnpparibas.it/isin/nl0011609888"/>
    <hyperlink ref="B42" r:id="rId49" display="https://investimenti.bnpparibas.it/isin/nl0011609888"/>
    <hyperlink ref="B45" r:id="rId50" display="https://investimenti.bnpparibas.it/isin/nl0011946694"/>
    <hyperlink ref="A6" r:id="rId51" display="https://investimenti.bnpparibas.it/isin/nl0011609383"/>
    <hyperlink ref="B6" r:id="rId52" display="https://investimenti.bnpparibas.it/isin/nl0011609383"/>
    <hyperlink ref="B46" r:id="rId53" display="https://investimenti.bnpparibas.it/isin/nl0011949144"/>
    <hyperlink ref="A46" r:id="rId54" display="https://investimenti.bnpparibas.it/isin/nl0011949144"/>
    <hyperlink ref="A44" r:id="rId55" display="https://investimenti.bnpparibas.it/isin/nl0012159933"/>
    <hyperlink ref="B44" r:id="rId56" display="https://investimenti.bnpparibas.it/isin/nl0012159933"/>
    <hyperlink ref="B4" r:id="rId57" display="https://investimenti.bnpparibas.it/isin/nl0012314868"/>
    <hyperlink ref="A4" r:id="rId58" display="https://investimenti.bnpparibas.it/isin/nl0012314868"/>
    <hyperlink ref="A5" r:id="rId59" display="https://investimenti.bnpparibas.it/isin/nl0011947445"/>
    <hyperlink ref="B5" r:id="rId60" display="https://investimenti.bnpparibas.it/isin/nl0011947445"/>
  </hyperlinks>
  <pageMargins left="0.7" right="0.7" top="0.75" bottom="0.75" header="0.3" footer="0.3"/>
  <pageSetup paperSize="9" orientation="portrait" r:id="rId61"/>
  <drawing r:id="rId6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2017-09-21T08:28:58Z</dcterms:modified>
</cp:coreProperties>
</file>