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I53" i="1"/>
  <c r="E49"/>
  <c r="I49" s="1"/>
  <c r="E48"/>
  <c r="I48" s="1"/>
  <c r="E51"/>
  <c r="I51" s="1"/>
  <c r="E4"/>
  <c r="E53"/>
  <c r="E3"/>
  <c r="E52"/>
  <c r="I52" s="1"/>
  <c r="E50"/>
  <c r="I50" s="1"/>
  <c r="E47"/>
  <c r="I47" s="1"/>
  <c r="E44"/>
  <c r="I44" s="1"/>
  <c r="E45"/>
  <c r="I45" s="1"/>
  <c r="E46"/>
  <c r="I46" s="1"/>
  <c r="E43"/>
  <c r="I43" s="1"/>
  <c r="E40"/>
  <c r="I40" s="1"/>
  <c r="E41"/>
  <c r="I41" s="1"/>
  <c r="E42"/>
  <c r="I42" s="1"/>
  <c r="E36"/>
  <c r="I36" s="1"/>
  <c r="E33"/>
  <c r="I33" s="1"/>
  <c r="E34"/>
  <c r="I34" s="1"/>
  <c r="E35"/>
  <c r="I35" s="1"/>
  <c r="E37" l="1"/>
  <c r="I37" s="1"/>
  <c r="E31"/>
  <c r="I31" s="1"/>
  <c r="E32"/>
  <c r="I32" s="1"/>
  <c r="E30"/>
  <c r="I30" s="1"/>
  <c r="E29"/>
  <c r="I29" s="1"/>
  <c r="E26"/>
  <c r="I26" s="1"/>
  <c r="E25"/>
  <c r="I25" s="1"/>
  <c r="E28"/>
  <c r="I28" s="1"/>
  <c r="E27"/>
  <c r="I27" s="1"/>
  <c r="E38"/>
  <c r="I38" s="1"/>
  <c r="E24"/>
  <c r="I24" s="1"/>
  <c r="E22"/>
  <c r="I22" s="1"/>
  <c r="E23"/>
  <c r="I23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E13"/>
  <c r="I13" s="1"/>
  <c r="E12"/>
  <c r="I12" s="1"/>
  <c r="J12" s="1"/>
  <c r="J13" s="1"/>
  <c r="E39"/>
  <c r="I39" s="1"/>
  <c r="J14" l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</calcChain>
</file>

<file path=xl/sharedStrings.xml><?xml version="1.0" encoding="utf-8"?>
<sst xmlns="http://schemas.openxmlformats.org/spreadsheetml/2006/main" count="102" uniqueCount="71">
  <si>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</si>
  <si>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</si>
  <si>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</si>
  <si>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</si>
  <si>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</si>
  <si>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</si>
  <si>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</si>
  <si>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</si>
  <si>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</si>
  <si>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</si>
  <si>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</si>
  <si>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</si>
  <si>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</si>
  <si>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</si>
  <si>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</si>
  <si>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</si>
  <si>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</si>
  <si>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</si>
  <si>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</si>
  <si>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</si>
  <si>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</si>
  <si>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</si>
  <si>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</si>
  <si>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</si>
  <si>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</si>
  <si>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</si>
  <si>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</si>
  <si>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</si>
  <si>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</si>
  <si>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</si>
  <si>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</si>
  <si>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</si>
  <si>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</si>
  <si>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</si>
  <si>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</si>
  <si>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</si>
  <si>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</si>
  <si>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</si>
  <si>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</si>
  <si>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</si>
  <si>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</si>
  <si>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</si>
  <si>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</si>
  <si>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</si>
  <si>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</si>
  <si>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</si>
  <si>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</si>
  <si>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</si>
  <si>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</si>
  <si>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</si>
  <si>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</si>
  <si>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</si>
  <si>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</si>
  <si>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</si>
  <si>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</si>
  <si>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</si>
  <si>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</si>
  <si>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</si>
  <si>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</si>
  <si>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</si>
  <si>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</si>
  <si>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NL0012163711</t>
  </si>
  <si>
    <t>INTESA SANPaolo Turbo Long</t>
  </si>
  <si>
    <t>NL0012164032</t>
  </si>
  <si>
    <t>NL0012164529</t>
  </si>
  <si>
    <t>NL0012162713</t>
  </si>
  <si>
    <t>EURO STOXX 50 Turbo Short</t>
  </si>
  <si>
    <t>INTESA SANPAOLO Turbo Long</t>
  </si>
  <si>
    <t>NL0012318844</t>
  </si>
  <si>
    <t>Leonardo Turbo Long</t>
  </si>
  <si>
    <t>SELL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</si>
</sst>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i/>
      <u/>
      <sz val="11"/>
      <color theme="10"/>
      <name val="Calibri"/>
      <family val="2"/>
    </font>
    <font>
      <b/>
      <sz val="11"/>
      <color rgb="FF0046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0" fillId="5" borderId="2" xfId="0" applyFont="1" applyFill="1" applyBorder="1" applyAlignment="1">
      <alignment horizontal="center" wrapText="1"/>
    </xf>
    <xf numFmtId="0" fontId="17" fillId="0" borderId="2" xfId="0" applyFont="1" applyBorder="1"/>
    <xf numFmtId="0" fontId="10" fillId="5" borderId="2" xfId="2" applyFont="1" applyFill="1" applyBorder="1" applyAlignment="1" applyProtection="1"/>
    <xf numFmtId="0" fontId="16" fillId="5" borderId="2" xfId="2" applyFont="1" applyFill="1" applyBorder="1" applyAlignment="1" applyProtection="1"/>
    <xf numFmtId="0" fontId="1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9" fontId="3" fillId="5" borderId="2" xfId="0" applyNumberFormat="1" applyFont="1" applyFill="1" applyBorder="1"/>
    <xf numFmtId="0" fontId="17" fillId="0" borderId="0" xfId="0" applyFont="1" applyBorder="1"/>
    <xf numFmtId="0" fontId="2" fillId="0" borderId="0" xfId="0" applyFont="1" applyBorder="1"/>
    <xf numFmtId="9" fontId="0" fillId="0" borderId="0" xfId="0" applyNumberFormat="1" applyFill="1" applyBorder="1"/>
    <xf numFmtId="0" fontId="4" fillId="0" borderId="2" xfId="2" applyFont="1" applyBorder="1" applyAlignment="1" applyProtection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9" fontId="0" fillId="5" borderId="8" xfId="0" applyNumberFormat="1" applyFill="1" applyBorder="1"/>
    <xf numFmtId="0" fontId="2" fillId="0" borderId="2" xfId="0" applyFont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Foglio1!$J$11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Foglio1!$J$13:$J$53</c:f>
              <c:numCache>
                <c:formatCode>General</c:formatCode>
                <c:ptCount val="41"/>
                <c:pt idx="0">
                  <c:v>52397</c:v>
                </c:pt>
                <c:pt idx="1">
                  <c:v>52733.956521739128</c:v>
                </c:pt>
                <c:pt idx="2">
                  <c:v>52597.874889086066</c:v>
                </c:pt>
                <c:pt idx="3">
                  <c:v>52708.771706829553</c:v>
                </c:pt>
                <c:pt idx="4">
                  <c:v>52075.183920570009</c:v>
                </c:pt>
                <c:pt idx="5">
                  <c:v>52046.774829660921</c:v>
                </c:pt>
                <c:pt idx="6">
                  <c:v>53991.219274105366</c:v>
                </c:pt>
                <c:pt idx="7">
                  <c:v>54189.909230437246</c:v>
                </c:pt>
                <c:pt idx="8">
                  <c:v>54364.909230437246</c:v>
                </c:pt>
                <c:pt idx="9">
                  <c:v>53739.909230437246</c:v>
                </c:pt>
                <c:pt idx="10">
                  <c:v>53899.54225796018</c:v>
                </c:pt>
                <c:pt idx="11">
                  <c:v>53812.29393581253</c:v>
                </c:pt>
                <c:pt idx="12">
                  <c:v>54003.960602479194</c:v>
                </c:pt>
                <c:pt idx="13">
                  <c:v>54140.036551846286</c:v>
                </c:pt>
                <c:pt idx="14">
                  <c:v>54132.370453038791</c:v>
                </c:pt>
                <c:pt idx="15">
                  <c:v>54197.370453038791</c:v>
                </c:pt>
                <c:pt idx="16">
                  <c:v>54255.812011480353</c:v>
                </c:pt>
                <c:pt idx="17">
                  <c:v>54292.621827431271</c:v>
                </c:pt>
                <c:pt idx="18">
                  <c:v>54240.698750508192</c:v>
                </c:pt>
                <c:pt idx="19">
                  <c:v>54246.833719833347</c:v>
                </c:pt>
                <c:pt idx="20">
                  <c:v>54397.391340651193</c:v>
                </c:pt>
                <c:pt idx="21">
                  <c:v>54592.196535456387</c:v>
                </c:pt>
                <c:pt idx="22">
                  <c:v>54920.118613378465</c:v>
                </c:pt>
                <c:pt idx="23">
                  <c:v>54963.245298014583</c:v>
                </c:pt>
                <c:pt idx="24">
                  <c:v>54796.798798675081</c:v>
                </c:pt>
                <c:pt idx="25">
                  <c:v>54863.962977779556</c:v>
                </c:pt>
                <c:pt idx="26">
                  <c:v>54375.974989791568</c:v>
                </c:pt>
                <c:pt idx="27">
                  <c:v>54409.014637368658</c:v>
                </c:pt>
                <c:pt idx="28">
                  <c:v>54878.4023924707</c:v>
                </c:pt>
                <c:pt idx="29">
                  <c:v>54905.151363664118</c:v>
                </c:pt>
                <c:pt idx="30">
                  <c:v>54927.95838120798</c:v>
                </c:pt>
                <c:pt idx="31">
                  <c:v>54964.157476230605</c:v>
                </c:pt>
                <c:pt idx="32">
                  <c:v>55012.385011267703</c:v>
                </c:pt>
                <c:pt idx="33">
                  <c:v>55031.615780498469</c:v>
                </c:pt>
                <c:pt idx="34">
                  <c:v>55070.791038230425</c:v>
                </c:pt>
                <c:pt idx="35">
                  <c:v>55126.461141323212</c:v>
                </c:pt>
                <c:pt idx="36">
                  <c:v>55131.710485155236</c:v>
                </c:pt>
                <c:pt idx="37">
                  <c:v>55133.391157424143</c:v>
                </c:pt>
                <c:pt idx="38">
                  <c:v>55184.783020379175</c:v>
                </c:pt>
                <c:pt idx="39">
                  <c:v>55249.118684714842</c:v>
                </c:pt>
                <c:pt idx="40">
                  <c:v>55278.196224821797</c:v>
                </c:pt>
              </c:numCache>
            </c:numRef>
          </c:val>
        </c:ser>
        <c:axId val="51238784"/>
        <c:axId val="51240320"/>
      </c:areaChart>
      <c:catAx>
        <c:axId val="51238784"/>
        <c:scaling>
          <c:orientation val="minMax"/>
        </c:scaling>
        <c:axPos val="b"/>
        <c:tickLblPos val="nextTo"/>
        <c:crossAx val="51240320"/>
        <c:crosses val="autoZero"/>
        <c:auto val="1"/>
        <c:lblAlgn val="ctr"/>
        <c:lblOffset val="100"/>
      </c:catAx>
      <c:valAx>
        <c:axId val="51240320"/>
        <c:scaling>
          <c:orientation val="minMax"/>
        </c:scaling>
        <c:axPos val="l"/>
        <c:majorGridlines/>
        <c:numFmt formatCode="General" sourceLinked="1"/>
        <c:tickLblPos val="nextTo"/>
        <c:crossAx val="512387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54</xdr:row>
      <xdr:rowOff>133350</xdr:rowOff>
    </xdr:from>
    <xdr:to>
      <xdr:col>7</xdr:col>
      <xdr:colOff>400050</xdr:colOff>
      <xdr:row>73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2945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61" Type="http://schemas.openxmlformats.org/officeDocument/2006/relationships/hyperlink" Target="https://investimenti.bnpparibas.it/isin/nl0012162713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D7" sqref="D7"/>
    </sheetView>
  </sheetViews>
  <sheetFormatPr defaultRowHeight="15"/>
  <cols>
    <col min="1" max="1" width="15" customWidth="1"/>
    <col min="2" max="2" width="28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64" t="s">
        <v>1</v>
      </c>
      <c r="B2" s="65" t="s">
        <v>2</v>
      </c>
      <c r="C2" s="65" t="s">
        <v>3</v>
      </c>
      <c r="D2" s="65" t="s">
        <v>4</v>
      </c>
      <c r="E2" s="65" t="s">
        <v>5</v>
      </c>
      <c r="F2" s="65" t="s">
        <v>6</v>
      </c>
      <c r="G2" s="65" t="s">
        <v>7</v>
      </c>
      <c r="H2" s="65" t="s">
        <v>51</v>
      </c>
      <c r="I2" s="64" t="s">
        <v>8</v>
      </c>
    </row>
    <row r="3" spans="1:12">
      <c r="A3" s="63" t="s">
        <v>52</v>
      </c>
      <c r="B3" s="63" t="s">
        <v>53</v>
      </c>
      <c r="C3" s="5">
        <v>0.17</v>
      </c>
      <c r="D3" s="5">
        <v>0.13900000000000001</v>
      </c>
      <c r="E3" s="6">
        <f t="shared" ref="E3:E4" si="0">(D3-C3)/C3</f>
        <v>-0.18235294117647058</v>
      </c>
      <c r="F3" s="4"/>
      <c r="G3" s="4">
        <v>0.13500000000000001</v>
      </c>
      <c r="H3" s="5"/>
      <c r="I3" s="44">
        <v>0.01</v>
      </c>
      <c r="J3" s="4"/>
    </row>
    <row r="4" spans="1:12">
      <c r="A4" s="3" t="s">
        <v>65</v>
      </c>
      <c r="B4" s="54" t="s">
        <v>66</v>
      </c>
      <c r="C4" s="5">
        <v>8.4600000000000009</v>
      </c>
      <c r="D4" s="5">
        <v>7.9</v>
      </c>
      <c r="E4" s="6">
        <f t="shared" si="0"/>
        <v>-6.6193853427896035E-2</v>
      </c>
      <c r="F4" s="4"/>
      <c r="G4" s="67" t="s">
        <v>70</v>
      </c>
      <c r="H4" s="4"/>
      <c r="I4" s="44">
        <v>7.0000000000000007E-2</v>
      </c>
      <c r="J4" s="46"/>
    </row>
    <row r="6" spans="1:12">
      <c r="A6" s="35"/>
      <c r="B6" s="36"/>
      <c r="C6" s="37"/>
      <c r="D6" s="9"/>
      <c r="E6" s="38"/>
      <c r="F6" s="39"/>
      <c r="G6" s="9"/>
      <c r="H6" s="9"/>
      <c r="I6" s="32">
        <v>0.25</v>
      </c>
    </row>
    <row r="7" spans="1:12">
      <c r="A7" s="35"/>
      <c r="B7" s="60"/>
      <c r="C7" s="9"/>
      <c r="D7" s="9"/>
      <c r="E7" s="38"/>
      <c r="F7" s="8"/>
      <c r="G7" s="61"/>
      <c r="H7" s="8"/>
      <c r="I7" s="62"/>
    </row>
    <row r="8" spans="1:12" ht="17.25" customHeight="1">
      <c r="A8" s="35"/>
      <c r="B8" s="36"/>
      <c r="C8" s="37"/>
      <c r="D8" s="9"/>
      <c r="E8" s="38"/>
      <c r="F8" s="39"/>
      <c r="G8" s="9"/>
      <c r="H8" s="9"/>
      <c r="I8" s="32"/>
    </row>
    <row r="9" spans="1:12">
      <c r="A9" s="50" t="s">
        <v>60</v>
      </c>
      <c r="B9" s="36"/>
      <c r="C9" s="37"/>
      <c r="D9" s="9"/>
      <c r="E9" s="38"/>
      <c r="F9" s="39"/>
      <c r="G9" s="9"/>
      <c r="H9" s="9"/>
      <c r="I9" s="32"/>
    </row>
    <row r="10" spans="1:12" ht="15.75" thickBot="1">
      <c r="A10" s="7"/>
      <c r="B10" s="8"/>
      <c r="C10" s="9"/>
      <c r="D10" s="9"/>
      <c r="E10" s="10"/>
      <c r="F10" s="11"/>
      <c r="G10" s="8"/>
      <c r="L10" s="49"/>
    </row>
    <row r="11" spans="1:12" ht="15.75" thickBot="1">
      <c r="A11" s="12" t="s">
        <v>13</v>
      </c>
      <c r="B11" s="13"/>
      <c r="C11" s="9"/>
      <c r="D11" s="9"/>
      <c r="E11" s="10"/>
      <c r="F11" s="11"/>
      <c r="G11" s="8"/>
      <c r="H11" s="8"/>
      <c r="I11" s="4">
        <v>50000</v>
      </c>
      <c r="J11" s="46" t="s">
        <v>59</v>
      </c>
    </row>
    <row r="12" spans="1:12">
      <c r="A12" s="14" t="s">
        <v>14</v>
      </c>
      <c r="B12" s="15" t="s">
        <v>15</v>
      </c>
      <c r="C12" s="16">
        <v>0.24</v>
      </c>
      <c r="D12" s="16">
        <v>0.28799999999999998</v>
      </c>
      <c r="E12" s="17">
        <f t="shared" ref="E12:E15" si="1">(D12-C12)/C12</f>
        <v>0.19999999999999996</v>
      </c>
      <c r="F12" s="18"/>
      <c r="G12" s="19"/>
      <c r="H12" s="33">
        <v>0.16669999999999999</v>
      </c>
      <c r="I12" s="4">
        <f>MMULT((MMULT(50000,H12)),E12)</f>
        <v>1666.9999999999995</v>
      </c>
      <c r="J12" s="4">
        <f>SUM(I11,I12)</f>
        <v>51667</v>
      </c>
    </row>
    <row r="13" spans="1:12">
      <c r="A13" s="20" t="s">
        <v>16</v>
      </c>
      <c r="B13" s="19" t="s">
        <v>17</v>
      </c>
      <c r="C13" s="16">
        <v>5</v>
      </c>
      <c r="D13" s="16">
        <v>5.73</v>
      </c>
      <c r="E13" s="17">
        <f t="shared" si="1"/>
        <v>0.14600000000000007</v>
      </c>
      <c r="F13" s="18"/>
      <c r="G13" s="19"/>
      <c r="H13" s="24">
        <v>0.1</v>
      </c>
      <c r="I13" s="4">
        <f t="shared" ref="I13:I32" si="2">MMULT((MMULT(50000,H13)),E13)</f>
        <v>730.00000000000034</v>
      </c>
      <c r="J13" s="4">
        <f>SUM(J12,I13)</f>
        <v>52397</v>
      </c>
    </row>
    <row r="14" spans="1:12">
      <c r="A14" s="20" t="s">
        <v>18</v>
      </c>
      <c r="B14" s="19" t="s">
        <v>19</v>
      </c>
      <c r="C14" s="16">
        <v>4.5999999999999996</v>
      </c>
      <c r="D14" s="16">
        <v>4.91</v>
      </c>
      <c r="E14" s="17">
        <f t="shared" si="1"/>
        <v>6.7391304347826197E-2</v>
      </c>
      <c r="F14" s="18"/>
      <c r="G14" s="19"/>
      <c r="H14" s="24">
        <v>0.1</v>
      </c>
      <c r="I14" s="4">
        <f t="shared" si="2"/>
        <v>336.95652173913101</v>
      </c>
      <c r="J14" s="4">
        <f t="shared" ref="J14:J39" si="3">SUM(J13,I14)</f>
        <v>52733.956521739128</v>
      </c>
    </row>
    <row r="15" spans="1:12">
      <c r="A15" s="20" t="s">
        <v>20</v>
      </c>
      <c r="B15" s="19" t="s">
        <v>21</v>
      </c>
      <c r="C15" s="16">
        <v>1.47</v>
      </c>
      <c r="D15" s="16">
        <v>1.446</v>
      </c>
      <c r="E15" s="21">
        <f t="shared" si="1"/>
        <v>-1.6326530612244913E-2</v>
      </c>
      <c r="F15" s="18"/>
      <c r="G15" s="19"/>
      <c r="H15" s="33">
        <v>0.16669999999999999</v>
      </c>
      <c r="I15" s="4">
        <f t="shared" si="2"/>
        <v>-136.08163265306135</v>
      </c>
      <c r="J15" s="4">
        <f t="shared" si="3"/>
        <v>52597.874889086066</v>
      </c>
    </row>
    <row r="16" spans="1:12">
      <c r="A16" s="22" t="s">
        <v>22</v>
      </c>
      <c r="B16" s="19" t="s">
        <v>23</v>
      </c>
      <c r="C16" s="23">
        <v>0.2074</v>
      </c>
      <c r="D16" s="16">
        <v>0.21199999999999999</v>
      </c>
      <c r="E16" s="17">
        <f>(D16-C16)/C16</f>
        <v>2.2179363548698133E-2</v>
      </c>
      <c r="F16" s="19"/>
      <c r="G16" s="19"/>
      <c r="H16" s="24">
        <v>0.1</v>
      </c>
      <c r="I16" s="4">
        <f t="shared" si="2"/>
        <v>110.89681774349066</v>
      </c>
      <c r="J16" s="4">
        <f t="shared" si="3"/>
        <v>52708.771706829553</v>
      </c>
    </row>
    <row r="17" spans="1:10">
      <c r="A17" s="25" t="s">
        <v>24</v>
      </c>
      <c r="B17" s="19" t="s">
        <v>25</v>
      </c>
      <c r="C17" s="16">
        <v>13.1</v>
      </c>
      <c r="D17" s="16">
        <v>11.44</v>
      </c>
      <c r="E17" s="21">
        <f>(D17-C17)/C17</f>
        <v>-0.12671755725190842</v>
      </c>
      <c r="F17" s="18"/>
      <c r="G17" s="19"/>
      <c r="H17" s="24">
        <v>0.1</v>
      </c>
      <c r="I17" s="4">
        <f t="shared" si="2"/>
        <v>-633.5877862595421</v>
      </c>
      <c r="J17" s="4">
        <f t="shared" si="3"/>
        <v>52075.183920570009</v>
      </c>
    </row>
    <row r="18" spans="1:10">
      <c r="A18" s="26" t="s">
        <v>26</v>
      </c>
      <c r="B18" s="27" t="s">
        <v>27</v>
      </c>
      <c r="C18" s="23">
        <v>2.2000000000000002</v>
      </c>
      <c r="D18" s="16">
        <v>2.1749999999999998</v>
      </c>
      <c r="E18" s="21">
        <f>(D18-C18)/C18</f>
        <v>-1.1363636363636524E-2</v>
      </c>
      <c r="F18" s="19"/>
      <c r="G18" s="19"/>
      <c r="H18" s="24">
        <v>0.05</v>
      </c>
      <c r="I18" s="4">
        <f t="shared" si="2"/>
        <v>-28.409090909091308</v>
      </c>
      <c r="J18" s="4">
        <f t="shared" si="3"/>
        <v>52046.774829660921</v>
      </c>
    </row>
    <row r="19" spans="1:10">
      <c r="A19" s="22" t="s">
        <v>11</v>
      </c>
      <c r="B19" s="22" t="s">
        <v>12</v>
      </c>
      <c r="C19" s="23">
        <v>0.09</v>
      </c>
      <c r="D19" s="16">
        <v>0.14000000000000001</v>
      </c>
      <c r="E19" s="17">
        <f t="shared" ref="E19:E22" si="4">(D19-C19)/C19</f>
        <v>0.5555555555555558</v>
      </c>
      <c r="F19" s="28"/>
      <c r="G19" s="19"/>
      <c r="H19" s="24">
        <v>7.0000000000000007E-2</v>
      </c>
      <c r="I19" s="4">
        <f t="shared" si="2"/>
        <v>1944.4444444444455</v>
      </c>
      <c r="J19" s="4">
        <f t="shared" si="3"/>
        <v>53991.219274105366</v>
      </c>
    </row>
    <row r="20" spans="1:10">
      <c r="A20" s="22" t="s">
        <v>28</v>
      </c>
      <c r="B20" s="22" t="s">
        <v>29</v>
      </c>
      <c r="C20" s="23">
        <v>4.58</v>
      </c>
      <c r="D20" s="16">
        <v>4.84</v>
      </c>
      <c r="E20" s="17">
        <f t="shared" si="4"/>
        <v>5.6768558951965017E-2</v>
      </c>
      <c r="F20" s="29"/>
      <c r="G20" s="19"/>
      <c r="H20" s="24">
        <v>7.0000000000000007E-2</v>
      </c>
      <c r="I20" s="4">
        <f t="shared" si="2"/>
        <v>198.6899563318776</v>
      </c>
      <c r="J20" s="4">
        <f t="shared" si="3"/>
        <v>54189.909230437246</v>
      </c>
    </row>
    <row r="21" spans="1:10">
      <c r="A21" s="22" t="s">
        <v>11</v>
      </c>
      <c r="B21" s="22" t="s">
        <v>12</v>
      </c>
      <c r="C21" s="16">
        <v>0.1</v>
      </c>
      <c r="D21" s="16">
        <v>0.107</v>
      </c>
      <c r="E21" s="17">
        <f t="shared" si="4"/>
        <v>6.9999999999999923E-2</v>
      </c>
      <c r="F21" s="30"/>
      <c r="G21" s="19"/>
      <c r="H21" s="24">
        <v>0.05</v>
      </c>
      <c r="I21" s="4">
        <f t="shared" si="2"/>
        <v>174.9999999999998</v>
      </c>
      <c r="J21" s="4">
        <f t="shared" si="3"/>
        <v>54364.909230437246</v>
      </c>
    </row>
    <row r="22" spans="1:10">
      <c r="A22" s="22" t="s">
        <v>11</v>
      </c>
      <c r="B22" s="22" t="s">
        <v>12</v>
      </c>
      <c r="C22" s="16">
        <v>0.1</v>
      </c>
      <c r="D22" s="16">
        <v>7.4999999999999997E-2</v>
      </c>
      <c r="E22" s="21">
        <f t="shared" si="4"/>
        <v>-0.25000000000000006</v>
      </c>
      <c r="F22" s="30"/>
      <c r="G22" s="19"/>
      <c r="H22" s="24">
        <v>0.05</v>
      </c>
      <c r="I22" s="4">
        <f t="shared" si="2"/>
        <v>-625.00000000000011</v>
      </c>
      <c r="J22" s="4">
        <f t="shared" si="3"/>
        <v>53739.909230437246</v>
      </c>
    </row>
    <row r="23" spans="1:10">
      <c r="A23" s="31" t="s">
        <v>31</v>
      </c>
      <c r="B23" s="22" t="s">
        <v>30</v>
      </c>
      <c r="C23" s="16">
        <v>1.0900000000000001</v>
      </c>
      <c r="D23" s="16">
        <v>1.206</v>
      </c>
      <c r="E23" s="17">
        <f t="shared" ref="E23:E30" si="5">(D23-C23)/C23</f>
        <v>0.10642201834862373</v>
      </c>
      <c r="F23" s="30"/>
      <c r="G23" s="19"/>
      <c r="H23" s="24">
        <v>0.03</v>
      </c>
      <c r="I23" s="4">
        <f t="shared" si="2"/>
        <v>159.63302752293561</v>
      </c>
      <c r="J23" s="4">
        <f t="shared" si="3"/>
        <v>53899.54225796018</v>
      </c>
    </row>
    <row r="24" spans="1:10">
      <c r="A24" s="31" t="s">
        <v>32</v>
      </c>
      <c r="B24" s="22" t="s">
        <v>33</v>
      </c>
      <c r="C24" s="16">
        <v>4.47</v>
      </c>
      <c r="D24" s="16">
        <v>4.08</v>
      </c>
      <c r="E24" s="21">
        <f t="shared" si="5"/>
        <v>-8.7248322147650936E-2</v>
      </c>
      <c r="F24" s="30"/>
      <c r="G24" s="19"/>
      <c r="H24" s="24">
        <v>0.02</v>
      </c>
      <c r="I24" s="4">
        <f t="shared" si="2"/>
        <v>-87.248322147650939</v>
      </c>
      <c r="J24" s="4">
        <f t="shared" si="3"/>
        <v>53812.29393581253</v>
      </c>
    </row>
    <row r="25" spans="1:10">
      <c r="A25" s="22" t="s">
        <v>42</v>
      </c>
      <c r="B25" s="22" t="s">
        <v>43</v>
      </c>
      <c r="C25" s="16">
        <v>1.26</v>
      </c>
      <c r="D25" s="16">
        <v>1.421</v>
      </c>
      <c r="E25" s="17">
        <f t="shared" si="5"/>
        <v>0.1277777777777778</v>
      </c>
      <c r="F25" s="30"/>
      <c r="G25" s="19"/>
      <c r="H25" s="24">
        <v>0.03</v>
      </c>
      <c r="I25" s="4">
        <f t="shared" si="2"/>
        <v>191.66666666666669</v>
      </c>
      <c r="J25" s="4">
        <f t="shared" si="3"/>
        <v>54003.960602479194</v>
      </c>
    </row>
    <row r="26" spans="1:10">
      <c r="A26" s="22" t="s">
        <v>44</v>
      </c>
      <c r="B26" s="22" t="s">
        <v>29</v>
      </c>
      <c r="C26" s="23">
        <v>6.32</v>
      </c>
      <c r="D26" s="16">
        <v>6.75</v>
      </c>
      <c r="E26" s="17">
        <f t="shared" si="5"/>
        <v>6.803797468354425E-2</v>
      </c>
      <c r="F26" s="30"/>
      <c r="G26" s="19"/>
      <c r="H26" s="24">
        <v>0.04</v>
      </c>
      <c r="I26" s="4">
        <f t="shared" si="2"/>
        <v>136.0759493670885</v>
      </c>
      <c r="J26" s="4">
        <f t="shared" si="3"/>
        <v>54140.036551846286</v>
      </c>
    </row>
    <row r="27" spans="1:10">
      <c r="A27" s="31" t="s">
        <v>34</v>
      </c>
      <c r="B27" s="22" t="s">
        <v>35</v>
      </c>
      <c r="C27" s="16">
        <v>5.87</v>
      </c>
      <c r="D27" s="16">
        <v>5.84</v>
      </c>
      <c r="E27" s="21">
        <f t="shared" si="5"/>
        <v>-5.1107325383305362E-3</v>
      </c>
      <c r="F27" s="30"/>
      <c r="G27" s="19"/>
      <c r="H27" s="24">
        <v>0.03</v>
      </c>
      <c r="I27" s="4">
        <f t="shared" si="2"/>
        <v>-7.6660988074958043</v>
      </c>
      <c r="J27" s="4">
        <f t="shared" si="3"/>
        <v>54132.370453038791</v>
      </c>
    </row>
    <row r="28" spans="1:10">
      <c r="A28" s="22" t="s">
        <v>40</v>
      </c>
      <c r="B28" s="22" t="s">
        <v>41</v>
      </c>
      <c r="C28" s="16">
        <v>2</v>
      </c>
      <c r="D28" s="16">
        <v>2.13</v>
      </c>
      <c r="E28" s="17">
        <f t="shared" si="5"/>
        <v>6.4999999999999947E-2</v>
      </c>
      <c r="F28" s="30"/>
      <c r="G28" s="19"/>
      <c r="H28" s="24">
        <v>0.02</v>
      </c>
      <c r="I28" s="4">
        <f t="shared" si="2"/>
        <v>64.999999999999943</v>
      </c>
      <c r="J28" s="4">
        <f t="shared" si="3"/>
        <v>54197.370453038791</v>
      </c>
    </row>
    <row r="29" spans="1:10">
      <c r="A29" s="22" t="s">
        <v>45</v>
      </c>
      <c r="B29" s="22" t="s">
        <v>46</v>
      </c>
      <c r="C29" s="16">
        <v>4.62</v>
      </c>
      <c r="D29" s="16">
        <v>4.8</v>
      </c>
      <c r="E29" s="17">
        <f t="shared" si="5"/>
        <v>3.8961038961038898E-2</v>
      </c>
      <c r="F29" s="34"/>
      <c r="G29" s="19"/>
      <c r="H29" s="24">
        <v>0.03</v>
      </c>
      <c r="I29" s="4">
        <f t="shared" si="2"/>
        <v>58.44155844155835</v>
      </c>
      <c r="J29" s="4">
        <f t="shared" si="3"/>
        <v>54255.812011480353</v>
      </c>
    </row>
    <row r="30" spans="1:10">
      <c r="A30" s="22" t="s">
        <v>47</v>
      </c>
      <c r="B30" s="22" t="s">
        <v>30</v>
      </c>
      <c r="C30" s="16">
        <v>1.63</v>
      </c>
      <c r="D30" s="16">
        <v>1.66</v>
      </c>
      <c r="E30" s="17">
        <f t="shared" si="5"/>
        <v>1.8404907975460141E-2</v>
      </c>
      <c r="F30" s="30"/>
      <c r="G30" s="19"/>
      <c r="H30" s="24">
        <v>0.04</v>
      </c>
      <c r="I30" s="4">
        <f t="shared" si="2"/>
        <v>36.809815950920282</v>
      </c>
      <c r="J30" s="4">
        <f t="shared" si="3"/>
        <v>54292.621827431271</v>
      </c>
    </row>
    <row r="31" spans="1:10">
      <c r="A31" s="22" t="s">
        <v>50</v>
      </c>
      <c r="B31" s="22" t="s">
        <v>12</v>
      </c>
      <c r="C31" s="40">
        <v>0.13</v>
      </c>
      <c r="D31" s="16">
        <v>0.10299999999999999</v>
      </c>
      <c r="E31" s="21">
        <f t="shared" ref="E31:E36" si="6">(D31-C31)/C31</f>
        <v>-0.20769230769230776</v>
      </c>
      <c r="F31" s="19"/>
      <c r="G31" s="41"/>
      <c r="H31" s="45">
        <v>5.0000000000000001E-3</v>
      </c>
      <c r="I31" s="4">
        <f t="shared" si="2"/>
        <v>-51.923076923076941</v>
      </c>
      <c r="J31" s="4">
        <f t="shared" si="3"/>
        <v>54240.698750508192</v>
      </c>
    </row>
    <row r="32" spans="1:10">
      <c r="A32" s="22" t="s">
        <v>48</v>
      </c>
      <c r="B32" s="42" t="s">
        <v>49</v>
      </c>
      <c r="C32" s="40">
        <v>16.3</v>
      </c>
      <c r="D32" s="16">
        <v>16.350000000000001</v>
      </c>
      <c r="E32" s="17">
        <f t="shared" si="6"/>
        <v>3.0674846625767306E-3</v>
      </c>
      <c r="F32" s="43"/>
      <c r="G32" s="19"/>
      <c r="H32" s="45">
        <v>0.04</v>
      </c>
      <c r="I32" s="4">
        <f t="shared" si="2"/>
        <v>6.1349693251534614</v>
      </c>
      <c r="J32" s="4">
        <f t="shared" si="3"/>
        <v>54246.833719833347</v>
      </c>
    </row>
    <row r="33" spans="1:10">
      <c r="A33" s="47" t="s">
        <v>56</v>
      </c>
      <c r="B33" s="47" t="s">
        <v>27</v>
      </c>
      <c r="C33" s="23">
        <v>5.38</v>
      </c>
      <c r="D33" s="23">
        <v>5.65</v>
      </c>
      <c r="E33" s="17">
        <f t="shared" si="6"/>
        <v>5.0185873605948041E-2</v>
      </c>
      <c r="F33" s="29"/>
      <c r="G33" s="28"/>
      <c r="H33" s="48">
        <v>0.06</v>
      </c>
      <c r="I33" s="4">
        <f t="shared" ref="I33" si="7">MMULT((MMULT(50000,H33)),E33)</f>
        <v>150.55762081784411</v>
      </c>
      <c r="J33" s="4">
        <f t="shared" si="3"/>
        <v>54397.391340651193</v>
      </c>
    </row>
    <row r="34" spans="1:10">
      <c r="A34" s="47" t="s">
        <v>44</v>
      </c>
      <c r="B34" s="47" t="s">
        <v>29</v>
      </c>
      <c r="C34" s="23">
        <v>6.16</v>
      </c>
      <c r="D34" s="23">
        <v>6.76</v>
      </c>
      <c r="E34" s="17">
        <f t="shared" si="6"/>
        <v>9.7402597402597338E-2</v>
      </c>
      <c r="F34" s="29"/>
      <c r="G34" s="28"/>
      <c r="H34" s="48">
        <v>0.04</v>
      </c>
      <c r="I34" s="4">
        <f t="shared" ref="I34" si="8">MMULT((MMULT(50000,H34)),E34)</f>
        <v>194.80519480519467</v>
      </c>
      <c r="J34" s="4">
        <f t="shared" si="3"/>
        <v>54592.196535456387</v>
      </c>
    </row>
    <row r="35" spans="1:10">
      <c r="A35" s="22" t="s">
        <v>54</v>
      </c>
      <c r="B35" s="22" t="s">
        <v>55</v>
      </c>
      <c r="C35" s="16">
        <v>3.08</v>
      </c>
      <c r="D35" s="16">
        <v>4.09</v>
      </c>
      <c r="E35" s="17">
        <f t="shared" si="6"/>
        <v>0.32792207792207784</v>
      </c>
      <c r="F35" s="29"/>
      <c r="G35" s="19"/>
      <c r="H35" s="24">
        <v>0.02</v>
      </c>
      <c r="I35" s="4">
        <f t="shared" ref="I35" si="9">MMULT((MMULT(50000,H35)),E35)</f>
        <v>327.92207792207785</v>
      </c>
      <c r="J35" s="4">
        <f t="shared" si="3"/>
        <v>54920.118613378465</v>
      </c>
    </row>
    <row r="36" spans="1:10">
      <c r="A36" s="22" t="s">
        <v>57</v>
      </c>
      <c r="B36" s="22" t="s">
        <v>58</v>
      </c>
      <c r="C36" s="23">
        <v>0.74199999999999999</v>
      </c>
      <c r="D36" s="16">
        <v>0.77400000000000002</v>
      </c>
      <c r="E36" s="17">
        <f t="shared" si="6"/>
        <v>4.3126684636118635E-2</v>
      </c>
      <c r="F36" s="19"/>
      <c r="G36" s="19"/>
      <c r="H36" s="24">
        <v>0.02</v>
      </c>
      <c r="I36" s="4">
        <f t="shared" ref="I36:I37" si="10">MMULT((MMULT(50000,H36)),E36)</f>
        <v>43.126684636118632</v>
      </c>
      <c r="J36" s="4">
        <f t="shared" si="3"/>
        <v>54963.245298014583</v>
      </c>
    </row>
    <row r="37" spans="1:10">
      <c r="A37" s="31" t="s">
        <v>38</v>
      </c>
      <c r="B37" s="22" t="s">
        <v>39</v>
      </c>
      <c r="C37" s="16">
        <v>3.7850000000000001</v>
      </c>
      <c r="D37" s="16">
        <v>3.68</v>
      </c>
      <c r="E37" s="21">
        <f t="shared" ref="E37:E46" si="11">(D37-C37)/C37</f>
        <v>-2.7741083223249665E-2</v>
      </c>
      <c r="F37" s="29"/>
      <c r="G37" s="19"/>
      <c r="H37" s="24">
        <v>0.12</v>
      </c>
      <c r="I37" s="52">
        <f t="shared" si="10"/>
        <v>-166.44649933949799</v>
      </c>
      <c r="J37" s="4">
        <f t="shared" si="3"/>
        <v>54796.798798675081</v>
      </c>
    </row>
    <row r="38" spans="1:10">
      <c r="A38" s="31" t="s">
        <v>37</v>
      </c>
      <c r="B38" s="22" t="s">
        <v>36</v>
      </c>
      <c r="C38" s="23">
        <v>1.34</v>
      </c>
      <c r="D38" s="16">
        <v>1.43</v>
      </c>
      <c r="E38" s="17">
        <f t="shared" si="11"/>
        <v>6.7164179104477501E-2</v>
      </c>
      <c r="F38" s="53"/>
      <c r="G38" s="19"/>
      <c r="H38" s="24">
        <v>0.02</v>
      </c>
      <c r="I38" s="52">
        <f t="shared" ref="I38" si="12">MMULT((MMULT(50000,H38)),E38)</f>
        <v>67.164179104477498</v>
      </c>
      <c r="J38" s="4">
        <f t="shared" si="3"/>
        <v>54863.962977779556</v>
      </c>
    </row>
    <row r="39" spans="1:10">
      <c r="A39" s="31" t="s">
        <v>9</v>
      </c>
      <c r="B39" s="19" t="s">
        <v>10</v>
      </c>
      <c r="C39" s="16">
        <v>3.33</v>
      </c>
      <c r="D39" s="16">
        <v>2.68</v>
      </c>
      <c r="E39" s="21">
        <f t="shared" si="11"/>
        <v>-0.19519519519519515</v>
      </c>
      <c r="F39" s="16"/>
      <c r="G39" s="16"/>
      <c r="H39" s="24">
        <v>0.05</v>
      </c>
      <c r="I39" s="52">
        <f t="shared" ref="I39" si="13">MMULT((MMULT(50000,H39)),E39)</f>
        <v>-487.98798798798788</v>
      </c>
      <c r="J39" s="4">
        <f t="shared" si="3"/>
        <v>54375.974989791568</v>
      </c>
    </row>
    <row r="40" spans="1:10">
      <c r="A40" s="47" t="s">
        <v>63</v>
      </c>
      <c r="B40" s="47" t="s">
        <v>41</v>
      </c>
      <c r="C40" s="23">
        <v>2.27</v>
      </c>
      <c r="D40" s="16">
        <v>2.3199999999999998</v>
      </c>
      <c r="E40" s="17">
        <f t="shared" si="11"/>
        <v>2.2026431718061595E-2</v>
      </c>
      <c r="F40" s="30"/>
      <c r="G40" s="19"/>
      <c r="H40" s="24">
        <v>0.03</v>
      </c>
      <c r="I40" s="52">
        <f t="shared" ref="I40:I46" si="14">MMULT((MMULT(50000,H40)),E40)</f>
        <v>33.039647577092396</v>
      </c>
      <c r="J40" s="4">
        <f t="shared" ref="J40:J46" si="15">SUM(J39,I40)</f>
        <v>54409.014637368658</v>
      </c>
    </row>
    <row r="41" spans="1:10">
      <c r="A41" s="31" t="s">
        <v>38</v>
      </c>
      <c r="B41" s="47" t="s">
        <v>39</v>
      </c>
      <c r="C41" s="23">
        <v>3.43</v>
      </c>
      <c r="D41" s="16">
        <v>3.89</v>
      </c>
      <c r="E41" s="17">
        <f t="shared" si="11"/>
        <v>0.13411078717201164</v>
      </c>
      <c r="F41" s="16"/>
      <c r="G41" s="19"/>
      <c r="H41" s="24">
        <v>7.0000000000000007E-2</v>
      </c>
      <c r="I41" s="52">
        <f t="shared" si="14"/>
        <v>469.38775510204079</v>
      </c>
      <c r="J41" s="4">
        <f t="shared" si="15"/>
        <v>54878.4023924707</v>
      </c>
    </row>
    <row r="42" spans="1:10">
      <c r="A42" s="55" t="s">
        <v>45</v>
      </c>
      <c r="B42" s="47" t="s">
        <v>46</v>
      </c>
      <c r="C42" s="16">
        <v>4.8600000000000003</v>
      </c>
      <c r="D42" s="16">
        <v>4.99</v>
      </c>
      <c r="E42" s="17">
        <f t="shared" si="11"/>
        <v>2.6748971193415613E-2</v>
      </c>
      <c r="F42" s="16"/>
      <c r="G42" s="19"/>
      <c r="H42" s="24">
        <v>0.02</v>
      </c>
      <c r="I42" s="52">
        <f t="shared" si="14"/>
        <v>26.748971193415613</v>
      </c>
      <c r="J42" s="4">
        <f t="shared" si="15"/>
        <v>54905.151363664118</v>
      </c>
    </row>
    <row r="43" spans="1:10">
      <c r="A43" s="56" t="s">
        <v>61</v>
      </c>
      <c r="B43" s="47" t="s">
        <v>62</v>
      </c>
      <c r="C43" s="23">
        <v>1.1399999999999999</v>
      </c>
      <c r="D43" s="16">
        <v>1.1659999999999999</v>
      </c>
      <c r="E43" s="17">
        <f t="shared" si="11"/>
        <v>2.2807017543859671E-2</v>
      </c>
      <c r="F43" s="16"/>
      <c r="G43" s="19"/>
      <c r="H43" s="24">
        <v>0.02</v>
      </c>
      <c r="I43" s="52">
        <f t="shared" si="14"/>
        <v>22.807017543859672</v>
      </c>
      <c r="J43" s="4">
        <f t="shared" si="15"/>
        <v>54927.95838120798</v>
      </c>
    </row>
    <row r="44" spans="1:10">
      <c r="A44" s="55" t="s">
        <v>63</v>
      </c>
      <c r="B44" s="47" t="s">
        <v>41</v>
      </c>
      <c r="C44" s="16">
        <v>2.21</v>
      </c>
      <c r="D44" s="16">
        <v>2.37</v>
      </c>
      <c r="E44" s="17">
        <f t="shared" si="11"/>
        <v>7.2398190045248931E-2</v>
      </c>
      <c r="F44" s="16"/>
      <c r="G44" s="19"/>
      <c r="H44" s="24">
        <v>0.01</v>
      </c>
      <c r="I44" s="52">
        <f t="shared" si="14"/>
        <v>36.199095022624462</v>
      </c>
      <c r="J44" s="4">
        <f t="shared" si="15"/>
        <v>54964.157476230605</v>
      </c>
    </row>
    <row r="45" spans="1:10">
      <c r="A45" s="22" t="s">
        <v>42</v>
      </c>
      <c r="B45" s="22" t="s">
        <v>43</v>
      </c>
      <c r="C45" s="16">
        <v>1.2130000000000001</v>
      </c>
      <c r="D45" s="16">
        <v>1.33</v>
      </c>
      <c r="E45" s="17">
        <f t="shared" si="11"/>
        <v>9.6455070074196195E-2</v>
      </c>
      <c r="F45" s="16"/>
      <c r="G45" s="19"/>
      <c r="H45" s="24">
        <v>0.01</v>
      </c>
      <c r="I45" s="52">
        <f t="shared" si="14"/>
        <v>48.2275350370981</v>
      </c>
      <c r="J45" s="4">
        <f t="shared" si="15"/>
        <v>55012.385011267703</v>
      </c>
    </row>
    <row r="46" spans="1:10">
      <c r="A46" s="19" t="s">
        <v>64</v>
      </c>
      <c r="B46" s="22" t="s">
        <v>35</v>
      </c>
      <c r="C46" s="16">
        <v>7.02</v>
      </c>
      <c r="D46" s="16">
        <v>7.29</v>
      </c>
      <c r="E46" s="17">
        <f t="shared" si="11"/>
        <v>3.8461538461538533E-2</v>
      </c>
      <c r="F46" s="16"/>
      <c r="G46" s="19"/>
      <c r="H46" s="24">
        <v>0.01</v>
      </c>
      <c r="I46" s="52">
        <f t="shared" si="14"/>
        <v>19.230769230769265</v>
      </c>
      <c r="J46" s="4">
        <f t="shared" si="15"/>
        <v>55031.615780498469</v>
      </c>
    </row>
    <row r="47" spans="1:10">
      <c r="A47" s="22" t="s">
        <v>45</v>
      </c>
      <c r="B47" s="22" t="s">
        <v>46</v>
      </c>
      <c r="C47" s="57">
        <v>4.8499999999999996</v>
      </c>
      <c r="D47" s="57">
        <v>5.04</v>
      </c>
      <c r="E47" s="17">
        <f t="shared" ref="E47:E53" si="16">(D47-C47)/C47</f>
        <v>3.9175257731958846E-2</v>
      </c>
      <c r="F47" s="58"/>
      <c r="G47" s="58"/>
      <c r="H47" s="59">
        <v>0.02</v>
      </c>
      <c r="I47" s="52">
        <f t="shared" ref="I47" si="17">MMULT((MMULT(50000,H47)),E47)</f>
        <v>39.175257731958844</v>
      </c>
      <c r="J47" s="4">
        <f t="shared" ref="J47" si="18">SUM(J46,I47)</f>
        <v>55070.791038230425</v>
      </c>
    </row>
    <row r="48" spans="1:10">
      <c r="A48" s="22" t="s">
        <v>45</v>
      </c>
      <c r="B48" s="22" t="s">
        <v>46</v>
      </c>
      <c r="C48" s="23">
        <v>4.8499999999999996</v>
      </c>
      <c r="D48" s="16">
        <v>5.12</v>
      </c>
      <c r="E48" s="17">
        <f t="shared" si="16"/>
        <v>5.5670103092783606E-2</v>
      </c>
      <c r="F48" s="28"/>
      <c r="G48" s="19"/>
      <c r="H48" s="24">
        <v>0.02</v>
      </c>
      <c r="I48" s="19">
        <f t="shared" ref="I48:I51" si="19">MMULT((MMULT(50000,H48)),E48)</f>
        <v>55.670103092783606</v>
      </c>
      <c r="J48" s="19">
        <f t="shared" ref="J48:J51" si="20">SUM(J47,I48)</f>
        <v>55126.461141323212</v>
      </c>
    </row>
    <row r="49" spans="1:11">
      <c r="A49" s="22" t="s">
        <v>54</v>
      </c>
      <c r="B49" s="22" t="s">
        <v>55</v>
      </c>
      <c r="C49" s="23">
        <v>7.62</v>
      </c>
      <c r="D49" s="16">
        <v>7.64</v>
      </c>
      <c r="E49" s="17">
        <f t="shared" si="16"/>
        <v>2.6246719160104427E-3</v>
      </c>
      <c r="F49" s="19"/>
      <c r="G49" s="19"/>
      <c r="H49" s="66">
        <v>0.04</v>
      </c>
      <c r="I49" s="19">
        <f t="shared" si="19"/>
        <v>5.2493438320208856</v>
      </c>
      <c r="J49" s="19">
        <f t="shared" si="20"/>
        <v>55131.710485155236</v>
      </c>
      <c r="K49" s="51"/>
    </row>
    <row r="50" spans="1:11">
      <c r="A50" s="22" t="s">
        <v>61</v>
      </c>
      <c r="B50" s="47" t="s">
        <v>67</v>
      </c>
      <c r="C50" s="16">
        <v>1.19</v>
      </c>
      <c r="D50" s="16">
        <v>1.1910000000000001</v>
      </c>
      <c r="E50" s="17">
        <f t="shared" si="16"/>
        <v>8.4033613445387556E-4</v>
      </c>
      <c r="F50" s="19"/>
      <c r="G50" s="19"/>
      <c r="H50" s="24">
        <v>0.04</v>
      </c>
      <c r="I50" s="19">
        <f t="shared" si="19"/>
        <v>1.6806722689077511</v>
      </c>
      <c r="J50" s="19">
        <f t="shared" si="20"/>
        <v>55133.391157424143</v>
      </c>
      <c r="K50" s="51"/>
    </row>
    <row r="51" spans="1:11">
      <c r="A51" s="22" t="s">
        <v>68</v>
      </c>
      <c r="B51" s="47" t="s">
        <v>69</v>
      </c>
      <c r="C51" s="23">
        <v>4.67</v>
      </c>
      <c r="D51" s="16">
        <v>4.91</v>
      </c>
      <c r="E51" s="17">
        <f t="shared" si="16"/>
        <v>5.1391862955032168E-2</v>
      </c>
      <c r="F51" s="19"/>
      <c r="G51" s="19"/>
      <c r="H51" s="24">
        <v>0.02</v>
      </c>
      <c r="I51" s="19">
        <f t="shared" si="19"/>
        <v>51.391862955032167</v>
      </c>
      <c r="J51" s="19">
        <f t="shared" si="20"/>
        <v>55184.783020379175</v>
      </c>
      <c r="K51" s="51"/>
    </row>
    <row r="52" spans="1:11">
      <c r="A52" s="22" t="s">
        <v>64</v>
      </c>
      <c r="B52" s="22" t="s">
        <v>35</v>
      </c>
      <c r="C52" s="16">
        <v>7.15</v>
      </c>
      <c r="D52" s="16">
        <v>7.38</v>
      </c>
      <c r="E52" s="17">
        <f t="shared" si="16"/>
        <v>3.2167832167832103E-2</v>
      </c>
      <c r="F52" s="19"/>
      <c r="G52" s="19"/>
      <c r="H52" s="24">
        <v>0.04</v>
      </c>
      <c r="I52" s="19">
        <f t="shared" ref="I52" si="21">MMULT((MMULT(50000,H52)),E52)</f>
        <v>64.335664335664205</v>
      </c>
      <c r="J52" s="19">
        <f t="shared" ref="J52" si="22">SUM(J51,I52)</f>
        <v>55249.118684714842</v>
      </c>
      <c r="K52" s="51"/>
    </row>
    <row r="53" spans="1:11">
      <c r="A53" s="22" t="s">
        <v>42</v>
      </c>
      <c r="B53" s="22" t="s">
        <v>43</v>
      </c>
      <c r="C53" s="16">
        <v>1.496</v>
      </c>
      <c r="D53" s="16">
        <v>1.5249999999999999</v>
      </c>
      <c r="E53" s="17">
        <f t="shared" si="16"/>
        <v>1.9385026737967857E-2</v>
      </c>
      <c r="F53" s="19"/>
      <c r="G53" s="19"/>
      <c r="H53" s="24">
        <v>0.03</v>
      </c>
      <c r="I53" s="19">
        <f t="shared" ref="I53" si="23">MMULT((MMULT(50000,H53)),E53)</f>
        <v>29.077540106951783</v>
      </c>
      <c r="J53" s="19">
        <f t="shared" ref="J53" si="24">SUM(J52,I53)</f>
        <v>55278.196224821797</v>
      </c>
      <c r="K53" s="51"/>
    </row>
  </sheetData>
  <hyperlinks>
    <hyperlink ref="A12" r:id="rId1" display="https://investimenti.bnpparibas.it/isin/nl0012156640"/>
    <hyperlink ref="A16" r:id="rId2" display="https://investimenti.bnpparibas.it/isin/nl0012161764"/>
    <hyperlink ref="A39" r:id="rId3" display="https://investimenti.bnpparibas.it/isin/nl0012163232"/>
    <hyperlink ref="A18" r:id="rId4" display="https://investimenti.bnpparibas.it/isin/nl0012162754"/>
    <hyperlink ref="B18" r:id="rId5" display="https://investimenti.bnpparibas.it/isin/nl0012162754"/>
    <hyperlink ref="A19" r:id="rId6" display="https://investimenti.bnpparibas.it/isin/nl0012166003"/>
    <hyperlink ref="B19" r:id="rId7" display="https://investimenti.bnpparibas.it/isin/nl0012166003"/>
    <hyperlink ref="A20" r:id="rId8" display="https://investimenti.bnpparibas.it/isin/nl0012162598"/>
    <hyperlink ref="B20" r:id="rId9" display="https://investimenti.bnpparibas.it/isin/nl0012162598"/>
    <hyperlink ref="A21" r:id="rId10" display="https://investimenti.bnpparibas.it/isin/nl0012166003"/>
    <hyperlink ref="B21" r:id="rId11" display="https://investimenti.bnpparibas.it/isin/nl0012166003"/>
    <hyperlink ref="B23" r:id="rId12" display="https://investimenti.bnpparibas.it/isin/nl0012163109"/>
    <hyperlink ref="A23" r:id="rId13" display="https://investimenti.bnpparibas.it/isin/nl0012163109"/>
    <hyperlink ref="A24" r:id="rId14" display="https://investimenti.bnpparibas.it/isin/nl0012316061"/>
    <hyperlink ref="B24" r:id="rId15" display="https://investimenti.bnpparibas.it/isin/nl0012316061"/>
    <hyperlink ref="A22" r:id="rId16" display="https://investimenti.bnpparibas.it/isin/nl0012166003"/>
    <hyperlink ref="B22" r:id="rId17" display="https://investimenti.bnpparibas.it/isin/nl0012166003"/>
    <hyperlink ref="A27" r:id="rId18" display="https://investimenti.bnpparibas.it/isin/nl0012164537"/>
    <hyperlink ref="B27" r:id="rId19" display="https://investimenti.bnpparibas.it/isin/nl0012164537"/>
    <hyperlink ref="B38" r:id="rId20" display="https://investimenti.bnpparibas.it/isin/nl0012164016"/>
    <hyperlink ref="A38" r:id="rId21" display="https://investimenti.bnpparibas.it/isin/nl0012164016"/>
    <hyperlink ref="A28" r:id="rId22" display="https://investimenti.bnpparibas.it/isin/nl0012164040"/>
    <hyperlink ref="B28" r:id="rId23" display="https://investimenti.bnpparibas.it/isin/nl0012164040"/>
    <hyperlink ref="A25" r:id="rId24" display="https://investimenti.bnpparibas.it/isin/nl0012164388"/>
    <hyperlink ref="B25" r:id="rId25" display="https://investimenti.bnpparibas.it/isin/nl0012164388"/>
    <hyperlink ref="A26" r:id="rId26" display="https://investimenti.bnpparibas.it/isin/nl0012162580"/>
    <hyperlink ref="B26" r:id="rId27" display="https://investimenti.bnpparibas.it/isin/nl0012162580"/>
    <hyperlink ref="A29" r:id="rId28" display="https://investimenti.bnpparibas.it/isin/nl0012163521"/>
    <hyperlink ref="B29" r:id="rId29" display="https://investimenti.bnpparibas.it/isin/nl0012163521"/>
    <hyperlink ref="A30" r:id="rId30" display="https://investimenti.bnpparibas.it/isin/nl0012163083"/>
    <hyperlink ref="B30" r:id="rId31" display="https://investimenti.bnpparibas.it/isin/nl0012163083"/>
    <hyperlink ref="A32" r:id="rId32" display="https://investimenti.bnpparibas.it/isin/nl0012162846"/>
    <hyperlink ref="B32" r:id="rId33" display="https://investimenti.bnpparibas.it/isin/nl0012162846"/>
    <hyperlink ref="A31" r:id="rId34" display="https://investimenti.bnpparibas.it/isin/nl0012166037"/>
    <hyperlink ref="B31" r:id="rId35" display="https://investimenti.bnpparibas.it/isin/nl0012166037"/>
    <hyperlink ref="A37" r:id="rId36" display="https://investimenti.bnpparibas.it/isin/nl0012163380"/>
    <hyperlink ref="B37" r:id="rId37" display="https://investimenti.bnpparibas.it/isin/nl0012163380"/>
    <hyperlink ref="A35" r:id="rId38" display="https://investimenti.bnpparibas.it/isin/nl0012162945"/>
    <hyperlink ref="B35" r:id="rId39" display="https://investimenti.bnpparibas.it/isin/nl0012162945"/>
    <hyperlink ref="A34" r:id="rId40" display="https://investimenti.bnpparibas.it/isin/nl0012162580"/>
    <hyperlink ref="B34" r:id="rId41" display="https://investimenti.bnpparibas.it/isin/nl0012162580"/>
    <hyperlink ref="B33" r:id="rId42" display="https://investimenti.bnpparibas.it/isin/nl0012162721"/>
    <hyperlink ref="A33" r:id="rId43" display="https://investimenti.bnpparibas.it/isin/nl0012162721"/>
    <hyperlink ref="A36" r:id="rId44" display="https://investimenti.bnpparibas.it/isin/nl0012161996"/>
    <hyperlink ref="B36" r:id="rId45" display="https://investimenti.bnpparibas.it/isin/nl0012161996"/>
    <hyperlink ref="A42" r:id="rId46" display="https://investimenti.bnpparibas.it/isin/nl0012163521"/>
    <hyperlink ref="B42" r:id="rId47" display="https://investimenti.bnpparibas.it/isin/nl0012163521"/>
    <hyperlink ref="A43" r:id="rId48" display="https://investimenti.bnpparibas.it/isin/nl0012163711"/>
    <hyperlink ref="B43" r:id="rId49" display="https://investimenti.bnpparibas.it/isin/nl0012163711"/>
    <hyperlink ref="A41" r:id="rId50" display="https://investimenti.bnpparibas.it/isin/nl0012163380"/>
    <hyperlink ref="B41" r:id="rId51" display="https://investimenti.bnpparibas.it/isin/nl0012163380"/>
    <hyperlink ref="A40" r:id="rId52" display="https://investimenti.bnpparibas.it/isin/nl0012164032"/>
    <hyperlink ref="B40" r:id="rId53" display="https://investimenti.bnpparibas.it/isin/nl0012164032"/>
    <hyperlink ref="B46" r:id="rId54" display="https://investimenti.bnpparibas.it/isin/nl0012164529"/>
    <hyperlink ref="A44" r:id="rId55" display="https://investimenti.bnpparibas.it/isin/nl0012164032"/>
    <hyperlink ref="B44" r:id="rId56" display="https://investimenti.bnpparibas.it/isin/nl0012164032"/>
    <hyperlink ref="A45" r:id="rId57" display="https://investimenti.bnpparibas.it/isin/nl0012164388"/>
    <hyperlink ref="B45" r:id="rId58" display="https://investimenti.bnpparibas.it/isin/nl0012164388"/>
    <hyperlink ref="A47" r:id="rId59" display="https://investimenti.bnpparibas.it/isin/nl0012163521"/>
    <hyperlink ref="B47" r:id="rId60" display="https://investimenti.bnpparibas.it/isin/nl0012163521"/>
    <hyperlink ref="A4" r:id="rId61" display="https://investimenti.bnpparibas.it/isin/nl0012162713"/>
    <hyperlink ref="B50" r:id="rId62" display="https://investimenti.bnpparibas.it/isin/nl0012163711"/>
    <hyperlink ref="A50" r:id="rId63" display="https://investimenti.bnpparibas.it/isin/nl0012163711"/>
    <hyperlink ref="B52" r:id="rId64" display="https://investimenti.bnpparibas.it/isin/nl0012164529"/>
    <hyperlink ref="A52" r:id="rId65" display="https://investimenti.bnpparibas.it/isin/nl0012164529"/>
    <hyperlink ref="A3" r:id="rId66" display="https://investimenti.bnpparibas.it/isin/nl0012164164"/>
    <hyperlink ref="B3" r:id="rId67" display="https://investimenti.bnpparibas.it/isin/nl0012164164"/>
    <hyperlink ref="A53" r:id="rId68" display="https://investimenti.bnpparibas.it/isin/nl0012164388"/>
    <hyperlink ref="B53" r:id="rId69" display="https://investimenti.bnpparibas.it/isin/nl0012164388"/>
    <hyperlink ref="A51" r:id="rId70" display="https://investimenti.bnpparibas.it/isin/nl0012318844"/>
    <hyperlink ref="A48" r:id="rId71" display="https://investimenti.bnpparibas.it/isin/nl0012163521"/>
    <hyperlink ref="B48" r:id="rId72" display="https://investimenti.bnpparibas.it/isin/nl0012163521"/>
    <hyperlink ref="A49" r:id="rId73" display="https://investimenti.bnpparibas.it/isin/nl0012162945"/>
    <hyperlink ref="B49" r:id="rId74" display="https://investimenti.bnpparibas.it/isin/nl0012162945"/>
  </hyperlinks>
  <pageMargins left="0.7" right="0.7" top="0.75" bottom="0.75" header="0.3" footer="0.3"/>
  <pageSetup paperSize="9" orientation="portrait" r:id="rId75"/>
  <drawing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2017-10-29T08:40:07Z</dcterms:modified>
</cp:coreProperties>
</file>