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62621F-83BE-4937-9B2F-A339F316962E}" xr6:coauthVersionLast="34" xr6:coauthVersionMax="34" xr10:uidLastSave="{00000000-0000-0000-0000-000000000000}"/>
  <workbookProtection workbookAlgorithmName="SHA-512" workbookHashValue="ltv4jxm6awU0RDhThxer2gDWfrGFy8ki5sAnWOOd5RyAvmrlOoC4UKHP5ois/B1bG+5+2z0YRwL2iObEeIIiTw==" workbookSaltValue="okmoy4ZtXZ4mK4G/+t7sAg==" workbookSpinCount="100000" lockStructure="1"/>
  <bookViews>
    <workbookView xWindow="0" yWindow="0" windowWidth="14370" windowHeight="7935" xr2:uid="{3D1CD84B-0608-4B16-BE93-CF54A51FF34D}"/>
  </bookViews>
  <sheets>
    <sheet name="배포" sheetId="2" r:id="rId1"/>
    <sheet name="a" sheetId="1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4" i="1" s="1"/>
  <c r="E15" i="1" s="1"/>
  <c r="B11" i="1"/>
  <c r="D14" i="1" s="1"/>
  <c r="D13" i="1" s="1"/>
  <c r="C14" i="1" l="1"/>
  <c r="C13" i="1" l="1"/>
  <c r="E11" i="1" s="1"/>
  <c r="D4" i="2" s="1"/>
</calcChain>
</file>

<file path=xl/sharedStrings.xml><?xml version="1.0" encoding="utf-8"?>
<sst xmlns="http://schemas.openxmlformats.org/spreadsheetml/2006/main" count="21" uniqueCount="16">
  <si>
    <t>log10</t>
    <phoneticPr fontId="1" type="noConversion"/>
  </si>
  <si>
    <t>x</t>
    <phoneticPr fontId="1" type="noConversion"/>
  </si>
  <si>
    <t>y</t>
    <phoneticPr fontId="1" type="noConversion"/>
  </si>
  <si>
    <t>a</t>
    <phoneticPr fontId="1" type="noConversion"/>
  </si>
  <si>
    <t>b</t>
    <phoneticPr fontId="1" type="noConversion"/>
  </si>
  <si>
    <t>누출특성</t>
    <phoneticPr fontId="1" type="noConversion"/>
  </si>
  <si>
    <t>환기속도</t>
    <phoneticPr fontId="1" type="noConversion"/>
  </si>
  <si>
    <t>희석등급</t>
    <phoneticPr fontId="1" type="noConversion"/>
  </si>
  <si>
    <t>고희석</t>
    <phoneticPr fontId="1" type="noConversion"/>
  </si>
  <si>
    <t>중희석</t>
    <phoneticPr fontId="1" type="noConversion"/>
  </si>
  <si>
    <t>저희석</t>
    <phoneticPr fontId="1" type="noConversion"/>
  </si>
  <si>
    <t>x</t>
    <phoneticPr fontId="1" type="noConversion"/>
  </si>
  <si>
    <t>y</t>
    <phoneticPr fontId="1" type="noConversion"/>
  </si>
  <si>
    <t>희석등급 평가</t>
    <phoneticPr fontId="1" type="noConversion"/>
  </si>
  <si>
    <t>제작 : 한국안전기술연구원(주)</t>
    <phoneticPr fontId="1" type="noConversion"/>
  </si>
  <si>
    <t>참조 : KS C IEC 60079-10-1:2015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</si>
</sst>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>
      <alignment vertical="center"/>
    </xf>
    <xf numFmtId="0" fontId="2" fillId="3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3" borderId="1" xfId="1" applyFont="1" applyProtection="1">
      <alignment vertical="center"/>
      <protection locked="0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희석등급 평가 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7B-4EA9-913F-1C0FC9C2FF44}"/>
              </c:ext>
            </c:extLst>
          </c:dPt>
          <c:xVal>
            <c:numRef>
              <c:f>a!$B$3:$B$4</c:f>
              <c:numCache>
                <c:formatCode>General</c:formatCode>
                <c:ptCount val="2"/>
                <c:pt idx="0">
                  <c:v>-3</c:v>
                </c:pt>
                <c:pt idx="1">
                  <c:v>-0.13080168776371304</c:v>
                </c:pt>
              </c:numCache>
            </c:numRef>
          </c:xVal>
          <c:yVal>
            <c:numRef>
              <c:f>a!$C$3:$C$4</c:f>
              <c:numCache>
                <c:formatCode>General</c:formatCode>
                <c:ptCount val="2"/>
                <c:pt idx="0">
                  <c:v>-1.8652173913043479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7B-4EA9-913F-1C0FC9C2FF44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a!$D$3:$D$4</c:f>
              <c:numCache>
                <c:formatCode>General</c:formatCode>
                <c:ptCount val="2"/>
                <c:pt idx="0">
                  <c:v>-1.6595744680851063</c:v>
                </c:pt>
                <c:pt idx="1">
                  <c:v>2</c:v>
                </c:pt>
              </c:numCache>
            </c:numRef>
          </c:xVal>
          <c:yVal>
            <c:numRef>
              <c:f>a!$E$3:$E$4</c:f>
              <c:numCache>
                <c:formatCode>General</c:formatCode>
                <c:ptCount val="2"/>
                <c:pt idx="0">
                  <c:v>-3</c:v>
                </c:pt>
                <c:pt idx="1">
                  <c:v>1.6637554585152838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7B-4EA9-913F-1C0FC9C2FF44}"/>
            </c:ext>
          </c:extLst>
        </c:ser>
        <c:ser>
          <c:idx val="2"/>
          <c:order val="2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a!$D$13:$D$15</c:f>
              <c:numCache>
                <c:formatCode>General</c:formatCode>
                <c:ptCount val="3"/>
                <c:pt idx="0">
                  <c:v>-0.12493873660829995</c:v>
                </c:pt>
                <c:pt idx="1">
                  <c:v>-0.12493873660829995</c:v>
                </c:pt>
                <c:pt idx="2">
                  <c:v>-3</c:v>
                </c:pt>
              </c:numCache>
            </c:numRef>
          </c:xVal>
          <c:yVal>
            <c:numRef>
              <c:f>a!$E$13:$E$15</c:f>
              <c:numCache>
                <c:formatCode>General</c:formatCode>
                <c:ptCount val="3"/>
                <c:pt idx="0">
                  <c:v>-3</c:v>
                </c:pt>
                <c:pt idx="1">
                  <c:v>7.9181246047624818E-2</c:v>
                </c:pt>
                <c:pt idx="2">
                  <c:v>7.9181246047624818E-2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A7B-4EA9-913F-1C0FC9C2FF4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a!$D$14</c:f>
              <c:numCache>
                <c:formatCode>General</c:formatCode>
                <c:ptCount val="1"/>
                <c:pt idx="0">
                  <c:v>-0.12493873660829995</c:v>
                </c:pt>
              </c:numCache>
            </c:numRef>
          </c:xVal>
          <c:yVal>
            <c:numRef>
              <c:f>a!$E$14</c:f>
              <c:numCache>
                <c:formatCode>General</c:formatCode>
                <c:ptCount val="1"/>
                <c:pt idx="0">
                  <c:v>7.9181246047624818E-2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A7B-4EA9-913F-1C0FC9C2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945480"/>
        <c:axId val="606942856"/>
      </c:scatterChart>
      <c:valAx>
        <c:axId val="606945480"/>
        <c:scaling>
          <c:orientation val="minMax"/>
          <c:max val="2"/>
          <c:min val="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누출특성 </a:t>
                </a:r>
                <a:r>
                  <a:rPr lang="en-US" altLang="ko-KR"/>
                  <a:t>(10^x[m3/s])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6942856"/>
        <c:crossesAt val="-3"/>
        <c:crossBetween val="midCat"/>
        <c:minorUnit val="0.1"/>
      </c:valAx>
      <c:valAx>
        <c:axId val="606942856"/>
        <c:scaling>
          <c:orientation val="minMax"/>
          <c:max val="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환기속도 </a:t>
                </a:r>
                <a:r>
                  <a:rPr lang="en-US" altLang="ko-KR"/>
                  <a:t>uw</a:t>
                </a:r>
                <a:r>
                  <a:rPr lang="en-US" altLang="ko-KR" baseline="0"/>
                  <a:t> (10^y[m/s])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6945480"/>
        <c:crossesAt val="-3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희석등급 평가 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1B-4176-98BD-4778FBB6A6B7}"/>
              </c:ext>
            </c:extLst>
          </c:dPt>
          <c:xVal>
            <c:numRef>
              <c:f>a!$B$3:$B$4</c:f>
              <c:numCache>
                <c:formatCode>General</c:formatCode>
                <c:ptCount val="2"/>
                <c:pt idx="0">
                  <c:v>-3</c:v>
                </c:pt>
                <c:pt idx="1">
                  <c:v>-0.13080168776371304</c:v>
                </c:pt>
              </c:numCache>
            </c:numRef>
          </c:xVal>
          <c:yVal>
            <c:numRef>
              <c:f>a!$C$3:$C$4</c:f>
              <c:numCache>
                <c:formatCode>General</c:formatCode>
                <c:ptCount val="2"/>
                <c:pt idx="0">
                  <c:v>-1.8652173913043479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1B-4176-98BD-4778FBB6A6B7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a!$D$3:$D$4</c:f>
              <c:numCache>
                <c:formatCode>General</c:formatCode>
                <c:ptCount val="2"/>
                <c:pt idx="0">
                  <c:v>-1.6595744680851063</c:v>
                </c:pt>
                <c:pt idx="1">
                  <c:v>2</c:v>
                </c:pt>
              </c:numCache>
            </c:numRef>
          </c:xVal>
          <c:yVal>
            <c:numRef>
              <c:f>a!$E$3:$E$4</c:f>
              <c:numCache>
                <c:formatCode>General</c:formatCode>
                <c:ptCount val="2"/>
                <c:pt idx="0">
                  <c:v>-3</c:v>
                </c:pt>
                <c:pt idx="1">
                  <c:v>1.6637554585152838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1B-4176-98BD-4778FBB6A6B7}"/>
            </c:ext>
          </c:extLst>
        </c:ser>
        <c:ser>
          <c:idx val="2"/>
          <c:order val="2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a!$D$13:$D$15</c:f>
              <c:numCache>
                <c:formatCode>General</c:formatCode>
                <c:ptCount val="3"/>
                <c:pt idx="0">
                  <c:v>-0.12493873660829995</c:v>
                </c:pt>
                <c:pt idx="1">
                  <c:v>-0.12493873660829995</c:v>
                </c:pt>
                <c:pt idx="2">
                  <c:v>-3</c:v>
                </c:pt>
              </c:numCache>
            </c:numRef>
          </c:xVal>
          <c:yVal>
            <c:numRef>
              <c:f>a!$E$13:$E$15</c:f>
              <c:numCache>
                <c:formatCode>General</c:formatCode>
                <c:ptCount val="3"/>
                <c:pt idx="0">
                  <c:v>-3</c:v>
                </c:pt>
                <c:pt idx="1">
                  <c:v>7.9181246047624818E-2</c:v>
                </c:pt>
                <c:pt idx="2">
                  <c:v>7.9181246047624818E-2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8B-4DF7-9E05-BBF97BE3E8F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a!$D$14</c:f>
              <c:numCache>
                <c:formatCode>General</c:formatCode>
                <c:ptCount val="1"/>
                <c:pt idx="0">
                  <c:v>-0.12493873660829995</c:v>
                </c:pt>
              </c:numCache>
            </c:numRef>
          </c:xVal>
          <c:yVal>
            <c:numRef>
              <c:f>a!$E$14</c:f>
              <c:numCache>
                <c:formatCode>General</c:formatCode>
                <c:ptCount val="1"/>
                <c:pt idx="0">
                  <c:v>7.9181246047624818E-2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8B-4DF7-9E05-BBF97BE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945480"/>
        <c:axId val="606942856"/>
      </c:scatterChart>
      <c:valAx>
        <c:axId val="606945480"/>
        <c:scaling>
          <c:orientation val="minMax"/>
          <c:max val="2"/>
          <c:min val="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누출특성 </a:t>
                </a:r>
                <a:r>
                  <a:rPr lang="en-US" altLang="ko-KR"/>
                  <a:t>(10^x[m3/s])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6942856"/>
        <c:crossesAt val="-3"/>
        <c:crossBetween val="midCat"/>
        <c:minorUnit val="0.1"/>
      </c:valAx>
      <c:valAx>
        <c:axId val="606942856"/>
        <c:scaling>
          <c:orientation val="minMax"/>
          <c:max val="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환기속도 </a:t>
                </a:r>
                <a:r>
                  <a:rPr lang="en-US" altLang="ko-KR"/>
                  <a:t>uw</a:t>
                </a:r>
                <a:r>
                  <a:rPr lang="en-US" altLang="ko-KR" baseline="0"/>
                  <a:t> (10^y[m/s])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6945480"/>
        <c:crossesAt val="-3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11</xdr:col>
      <xdr:colOff>457200</xdr:colOff>
      <xdr:row>21</xdr:row>
      <xdr:rowOff>1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632A06B4-23B0-4104-95C9-430E2CED6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209549</xdr:rowOff>
    </xdr:from>
    <xdr:to>
      <xdr:col>12</xdr:col>
      <xdr:colOff>457200</xdr:colOff>
      <xdr:row>22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6900379A-D1B8-4937-A407-C20C1D91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99AD-4314-476B-A69C-9DE4EE2BC662}">
  <sheetPr codeName="Sheet1"/>
  <dimension ref="A1:D7"/>
  <sheetViews>
    <sheetView tabSelected="1" workbookViewId="0">
      <selection activeCell="R5" sqref="R5"/>
    </sheetView>
  </sheetViews>
  <sheetFormatPr defaultRowHeight="16.5" x14ac:dyDescent="0.3"/>
  <cols>
    <col min="1" max="16384" width="9" style="1"/>
  </cols>
  <sheetData>
    <row r="1" spans="1:4" x14ac:dyDescent="0.3">
      <c r="A1" s="1" t="s">
        <v>13</v>
      </c>
    </row>
    <row r="3" spans="1:4" x14ac:dyDescent="0.3">
      <c r="A3" s="2" t="s">
        <v>5</v>
      </c>
      <c r="B3" s="2" t="s">
        <v>6</v>
      </c>
      <c r="C3" s="2"/>
      <c r="D3" s="2" t="s">
        <v>7</v>
      </c>
    </row>
    <row r="4" spans="1:4" x14ac:dyDescent="0.3">
      <c r="A4" s="4">
        <v>0.75</v>
      </c>
      <c r="B4" s="4">
        <v>1.2</v>
      </c>
      <c r="D4" s="1" t="str">
        <f>a!E11</f>
        <v>중희석</v>
      </c>
    </row>
    <row r="6" spans="1:4" x14ac:dyDescent="0.3">
      <c r="D6" s="3" t="s">
        <v>14</v>
      </c>
    </row>
    <row r="7" spans="1:4" x14ac:dyDescent="0.3">
      <c r="D7" s="3" t="s">
        <v>15</v>
      </c>
    </row>
  </sheetData>
  <sheetProtection algorithmName="SHA-512" hashValue="6FXV3Ods+X/hjxWuB4zuI7EdHGkKSGFrRjUa0bgiehAU9PeaW2Xiva5QndDFAaDjI8I255hgBLNMR43OdnXvVQ==" saltValue="8deD0KjaF2kfBPyXllcETg==" spinCount="100000" sheet="1" objects="1" scenarios="1" formatColumns="0" formatRows="0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E134-2E11-41EF-AEE6-35B7554A91F4}">
  <sheetPr codeName="Sheet2"/>
  <dimension ref="B1:E15"/>
  <sheetViews>
    <sheetView zoomScaleNormal="100" workbookViewId="0">
      <selection activeCell="Q8" sqref="Q8"/>
    </sheetView>
  </sheetViews>
  <sheetFormatPr defaultRowHeight="16.5" x14ac:dyDescent="0.3"/>
  <cols>
    <col min="1" max="1" width="9" customWidth="1"/>
  </cols>
  <sheetData>
    <row r="1" spans="2:5" x14ac:dyDescent="0.3">
      <c r="B1" t="s">
        <v>0</v>
      </c>
    </row>
    <row r="2" spans="2:5" x14ac:dyDescent="0.3">
      <c r="B2" t="s">
        <v>1</v>
      </c>
      <c r="C2" t="s">
        <v>2</v>
      </c>
      <c r="D2" t="s">
        <v>1</v>
      </c>
      <c r="E2" t="s">
        <v>2</v>
      </c>
    </row>
    <row r="3" spans="2:5" x14ac:dyDescent="0.3">
      <c r="B3">
        <v>-3</v>
      </c>
      <c r="C3">
        <v>-1.8652173913043479</v>
      </c>
      <c r="D3">
        <v>-1.6595744680851063</v>
      </c>
      <c r="E3">
        <v>-3</v>
      </c>
    </row>
    <row r="4" spans="2:5" x14ac:dyDescent="0.3">
      <c r="B4">
        <v>-0.13080168776371304</v>
      </c>
      <c r="C4">
        <v>2</v>
      </c>
      <c r="D4">
        <v>2</v>
      </c>
      <c r="E4">
        <v>1.6637554585152838</v>
      </c>
    </row>
    <row r="6" spans="2:5" x14ac:dyDescent="0.3">
      <c r="B6" t="s">
        <v>3</v>
      </c>
      <c r="C6">
        <v>1.3471419437340153</v>
      </c>
      <c r="E6">
        <v>1.2743982938966183</v>
      </c>
    </row>
    <row r="7" spans="2:5" x14ac:dyDescent="0.3">
      <c r="B7" t="s">
        <v>4</v>
      </c>
      <c r="C7">
        <v>2.1762084398976982</v>
      </c>
      <c r="E7">
        <v>-0.88504112927795253</v>
      </c>
    </row>
    <row r="10" spans="2:5" x14ac:dyDescent="0.3">
      <c r="B10" t="s">
        <v>5</v>
      </c>
      <c r="C10" t="s">
        <v>6</v>
      </c>
      <c r="E10" t="s">
        <v>7</v>
      </c>
    </row>
    <row r="11" spans="2:5" x14ac:dyDescent="0.3">
      <c r="B11">
        <f>배포!A4</f>
        <v>0.75</v>
      </c>
      <c r="C11">
        <f>배포!B4</f>
        <v>1.2</v>
      </c>
      <c r="E11" t="str">
        <f>IF(C11&gt;C13,B13,IF(C11&gt;C14,B14,B15))</f>
        <v>중희석</v>
      </c>
    </row>
    <row r="12" spans="2:5" x14ac:dyDescent="0.3">
      <c r="D12" t="s">
        <v>11</v>
      </c>
      <c r="E12" t="s">
        <v>12</v>
      </c>
    </row>
    <row r="13" spans="2:5" x14ac:dyDescent="0.3">
      <c r="B13" t="s">
        <v>8</v>
      </c>
      <c r="C13">
        <f>10^(C6*LOG10(B11)+C7)</f>
        <v>101.83527192775936</v>
      </c>
      <c r="D13">
        <f>D14</f>
        <v>-0.12493873660829995</v>
      </c>
      <c r="E13">
        <v>-3</v>
      </c>
    </row>
    <row r="14" spans="2:5" x14ac:dyDescent="0.3">
      <c r="B14" t="s">
        <v>9</v>
      </c>
      <c r="C14">
        <f>10^(E6*LOG10(B11)+E7)</f>
        <v>9.0310273589159468E-2</v>
      </c>
      <c r="D14">
        <f>LOG10(B11)</f>
        <v>-0.12493873660829995</v>
      </c>
      <c r="E14">
        <f>LOG10(C11)</f>
        <v>7.9181246047624818E-2</v>
      </c>
    </row>
    <row r="15" spans="2:5" x14ac:dyDescent="0.3">
      <c r="B15" t="s">
        <v>10</v>
      </c>
      <c r="D15">
        <v>-3</v>
      </c>
      <c r="E15">
        <f>E14</f>
        <v>7.9181246047624818E-2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배포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2018-08-07T08:00:52Z</dcterms:created>
  <dcterms:modified xsi:type="dcterms:W3CDTF">2018-08-07T09:21:00Z</dcterms:modified>
</cp:coreProperties>
</file>