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K41" i="1"/>
  <c r="F41"/>
  <c r="K39"/>
  <c r="F39"/>
  <c r="E39" s="1"/>
  <c r="K38"/>
  <c r="F38"/>
  <c r="K37"/>
  <c r="F37" s="1"/>
  <c r="K36"/>
  <c r="F36"/>
  <c r="K31"/>
  <c r="F31" s="1"/>
  <c r="E30" s="1"/>
  <c r="K30"/>
  <c r="F30"/>
  <c r="K29"/>
  <c r="F29" s="1"/>
  <c r="K28"/>
  <c r="F28"/>
  <c r="K27"/>
  <c r="F27"/>
  <c r="K26"/>
  <c r="F26"/>
  <c r="E26" s="1"/>
  <c r="K23"/>
  <c r="F23" s="1"/>
  <c r="K22"/>
  <c r="F22" s="1"/>
  <c r="K17"/>
  <c r="F17" s="1"/>
  <c r="K14"/>
  <c r="F14" s="1"/>
  <c r="K12"/>
  <c r="F12"/>
  <c r="K9"/>
  <c r="F9" s="1"/>
  <c r="K5"/>
  <c r="F5"/>
  <c r="E5" l="1"/>
  <c r="E14"/>
</calcChain>
</file>

<file path=xl/sharedStrings.xml><?xml version="1.0" encoding="utf-8"?>
<sst xmlns="http://schemas.openxmlformats.org/spreadsheetml/2006/main" count="60" uniqueCount="58">
  <si>
    <r>
      <t xml:space="preserve">GUÍA DE AUTOEVALUACIÓN     TIC           </t>
    </r>
    <r>
      <rPr>
        <sz val="12"/>
        <color theme="1"/>
        <rFont val="Calibri"/>
        <family val="2"/>
        <scheme val="minor"/>
      </rPr>
      <t>Orden ED/744/2016 de 19 de agosto, CyL.</t>
    </r>
  </si>
  <si>
    <t>INTEGRACIÓN CURRICULAR</t>
  </si>
  <si>
    <t>Criterios Didácticos y Metodológicos</t>
  </si>
  <si>
    <t>Criterios secuenciados adquisición TIC</t>
  </si>
  <si>
    <t>Modelos metodológicos TIC</t>
  </si>
  <si>
    <t>Estrategias de Organización Didáctica</t>
  </si>
  <si>
    <t>Criterios con NEAE</t>
  </si>
  <si>
    <t>Criterios Organizativos</t>
  </si>
  <si>
    <t>Org. Grupos</t>
  </si>
  <si>
    <t>Org. Espacio y tiempo</t>
  </si>
  <si>
    <t>Comunicación docente-alumno-iguales</t>
  </si>
  <si>
    <t>Planificación y organización de materiales</t>
  </si>
  <si>
    <t>Protocolos de actuación</t>
  </si>
  <si>
    <t>Creación de materiales</t>
  </si>
  <si>
    <t>INFRAESTRUCTURAS Y EQUIPAMENTO</t>
  </si>
  <si>
    <t>Servicios de Internet</t>
  </si>
  <si>
    <t>Criterios de uso y acceso</t>
  </si>
  <si>
    <t>Inventario de Servicios</t>
  </si>
  <si>
    <t>Definción de riesfos y medidas</t>
  </si>
  <si>
    <t>Red de Centro</t>
  </si>
  <si>
    <t>Estructura</t>
  </si>
  <si>
    <t>Inventario y registro</t>
  </si>
  <si>
    <t>Datos tecnológicos</t>
  </si>
  <si>
    <t>Criterios organizativos de acceso</t>
  </si>
  <si>
    <t>Criterios de seguridad</t>
  </si>
  <si>
    <t>Servidores y servicios</t>
  </si>
  <si>
    <t>Equipamento y software</t>
  </si>
  <si>
    <t>Individual de los alumnos</t>
  </si>
  <si>
    <t>En las aulas</t>
  </si>
  <si>
    <t>En el centro</t>
  </si>
  <si>
    <t xml:space="preserve"> FORMACIÓN DEL PROFESORADO</t>
  </si>
  <si>
    <t>Plan de acogida</t>
  </si>
  <si>
    <t>Líneas de formación</t>
  </si>
  <si>
    <t>Potenciar y facilitar actividades TIC</t>
  </si>
  <si>
    <t>Estrategia organizada y coordinada con herramientas institucionales</t>
  </si>
  <si>
    <t>ENTORNO FAMILIAR E INSTITUCIONAL</t>
  </si>
  <si>
    <t>Interacción con la comunidad educativa (familias)</t>
  </si>
  <si>
    <t>Mec. Tecnológicos de comunicación</t>
  </si>
  <si>
    <t>Entre alumnos</t>
  </si>
  <si>
    <t>Entre docente-alumno</t>
  </si>
  <si>
    <t>Con las familias</t>
  </si>
  <si>
    <t>Entre profesores</t>
  </si>
  <si>
    <t>Con la comunidad educativa</t>
  </si>
  <si>
    <t>Sistema y procedimiento de comunicación e interacción</t>
  </si>
  <si>
    <t>Planificar la formación a los usuarios</t>
  </si>
  <si>
    <t xml:space="preserve">Uso y fomento de la web de centro </t>
  </si>
  <si>
    <t>GESTIÓN Y ORGANZIACIÓN</t>
  </si>
  <si>
    <t>Gestión administrativa y académica</t>
  </si>
  <si>
    <t>Integración de herramientas para la gestión administrativa y gestión académica</t>
  </si>
  <si>
    <t>Procesos de administración y gestión económica</t>
  </si>
  <si>
    <t>Organización de recursos materiales</t>
  </si>
  <si>
    <t>Criterios de mantenimiento y actualización</t>
  </si>
  <si>
    <t>Criterios de seguridad y confidencialidad</t>
  </si>
  <si>
    <t>Criterios y proceso en caso de uso inadecuado</t>
  </si>
  <si>
    <t>Renovación y reciclado del equipamento informático</t>
  </si>
  <si>
    <t>INTEGRACION CURRICULAR</t>
  </si>
  <si>
    <t>FORMACIÓN DEL PROFESORADO</t>
  </si>
  <si>
    <t>GESTIÓN Y ORGANIZACIÓN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</si>
</sst>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9" fontId="0" fillId="2" borderId="4" xfId="0" applyNumberForma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9" fontId="0" fillId="2" borderId="0" xfId="0" applyNumberForma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9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/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9" fontId="0" fillId="2" borderId="13" xfId="0" applyNumberFormat="1" applyFill="1" applyBorder="1" applyAlignment="1">
      <alignment horizontal="center" vertical="center"/>
    </xf>
    <xf numFmtId="0" fontId="0" fillId="2" borderId="14" xfId="0" applyFill="1" applyBorder="1"/>
    <xf numFmtId="0" fontId="3" fillId="2" borderId="11" xfId="0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/>
    </xf>
    <xf numFmtId="9" fontId="0" fillId="4" borderId="4" xfId="0" applyNumberForma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9" fontId="0" fillId="4" borderId="13" xfId="0" applyNumberFormat="1" applyFill="1" applyBorder="1" applyAlignment="1">
      <alignment horizontal="center" vertical="center"/>
    </xf>
    <xf numFmtId="0" fontId="0" fillId="4" borderId="14" xfId="0" applyFill="1" applyBorder="1"/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6" xfId="0" applyFill="1" applyBorder="1"/>
    <xf numFmtId="0" fontId="0" fillId="4" borderId="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/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9" fontId="0" fillId="4" borderId="0" xfId="0" applyNumberFormat="1" applyFill="1" applyBorder="1" applyAlignment="1">
      <alignment horizontal="center" vertical="center"/>
    </xf>
    <xf numFmtId="0" fontId="0" fillId="4" borderId="0" xfId="0" applyFill="1" applyBorder="1"/>
    <xf numFmtId="0" fontId="0" fillId="4" borderId="1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3" xfId="0" applyFill="1" applyBorder="1"/>
    <xf numFmtId="0" fontId="3" fillId="4" borderId="11" xfId="0" applyFont="1" applyFill="1" applyBorder="1" applyAlignment="1">
      <alignment horizontal="center" vertical="center" wrapText="1"/>
    </xf>
    <xf numFmtId="0" fontId="0" fillId="4" borderId="9" xfId="0" applyFill="1" applyBorder="1"/>
    <xf numFmtId="9" fontId="0" fillId="5" borderId="4" xfId="0" applyNumberForma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9" fontId="0" fillId="5" borderId="2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9" fontId="0" fillId="5" borderId="9" xfId="0" applyNumberForma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9" fontId="0" fillId="6" borderId="4" xfId="0" applyNumberForma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6" borderId="12" xfId="0" applyFill="1" applyBorder="1" applyAlignment="1">
      <alignment horizontal="center" vertical="center" wrapText="1"/>
    </xf>
    <xf numFmtId="9" fontId="0" fillId="6" borderId="13" xfId="0" applyNumberFormat="1" applyFill="1" applyBorder="1" applyAlignment="1">
      <alignment horizontal="center" vertical="center"/>
    </xf>
    <xf numFmtId="0" fontId="0" fillId="6" borderId="13" xfId="0" applyFill="1" applyBorder="1"/>
    <xf numFmtId="0" fontId="0" fillId="6" borderId="5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9" fontId="0" fillId="6" borderId="13" xfId="0" applyNumberFormat="1" applyFill="1" applyBorder="1" applyAlignment="1">
      <alignment horizontal="center" vertical="center"/>
    </xf>
    <xf numFmtId="0" fontId="0" fillId="6" borderId="5" xfId="0" applyFill="1" applyBorder="1" applyAlignment="1">
      <alignment vertical="center"/>
    </xf>
    <xf numFmtId="0" fontId="0" fillId="6" borderId="5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9" fontId="0" fillId="6" borderId="0" xfId="0" applyNumberFormat="1" applyFill="1" applyBorder="1" applyAlignment="1">
      <alignment horizontal="center" vertical="center"/>
    </xf>
    <xf numFmtId="0" fontId="0" fillId="6" borderId="0" xfId="0" applyFill="1" applyBorder="1"/>
    <xf numFmtId="0" fontId="0" fillId="6" borderId="4" xfId="0" applyFill="1" applyBorder="1" applyAlignment="1">
      <alignment vertical="center"/>
    </xf>
    <xf numFmtId="0" fontId="0" fillId="6" borderId="8" xfId="0" applyFill="1" applyBorder="1" applyAlignment="1">
      <alignment horizontal="center" vertical="center"/>
    </xf>
    <xf numFmtId="9" fontId="0" fillId="6" borderId="9" xfId="0" applyNumberFormat="1" applyFill="1" applyBorder="1" applyAlignment="1">
      <alignment horizontal="center" vertical="center"/>
    </xf>
    <xf numFmtId="0" fontId="0" fillId="6" borderId="9" xfId="0" applyFill="1" applyBorder="1"/>
    <xf numFmtId="0" fontId="0" fillId="6" borderId="11" xfId="0" applyFill="1" applyBorder="1" applyAlignment="1">
      <alignment vertical="center"/>
    </xf>
    <xf numFmtId="0" fontId="0" fillId="6" borderId="1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9" fontId="0" fillId="6" borderId="2" xfId="0" applyNumberFormat="1" applyFill="1" applyBorder="1" applyAlignment="1">
      <alignment horizontal="center" vertical="center"/>
    </xf>
    <xf numFmtId="0" fontId="0" fillId="6" borderId="2" xfId="0" applyFill="1" applyBorder="1"/>
    <xf numFmtId="0" fontId="0" fillId="6" borderId="1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/>
    </xf>
    <xf numFmtId="9" fontId="0" fillId="6" borderId="9" xfId="0" applyNumberForma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3" xfId="0" applyFill="1" applyBorder="1" applyAlignment="1">
      <alignment wrapText="1"/>
    </xf>
    <xf numFmtId="0" fontId="0" fillId="2" borderId="1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wrapText="1"/>
    </xf>
    <xf numFmtId="0" fontId="0" fillId="2" borderId="1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horizontal="center" vertical="center"/>
    </xf>
    <xf numFmtId="9" fontId="0" fillId="2" borderId="11" xfId="0" applyNumberFormat="1" applyFill="1" applyBorder="1" applyAlignment="1">
      <alignment horizontal="center" vertical="center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3.6111111111111122E-2"/>
          <c:y val="5.6640630807151308E-2"/>
          <c:w val="0.62351531058617693"/>
          <c:h val="0.89615884352022268"/>
        </c:manualLayout>
      </c:layout>
      <c:pie3DChart>
        <c:varyColors val="1"/>
        <c:ser>
          <c:idx val="0"/>
          <c:order val="0"/>
          <c:cat>
            <c:strRef>
              <c:f>[1]Hoja4!$H$11:$H$15</c:f>
              <c:strCache>
                <c:ptCount val="5"/>
                <c:pt idx="0">
                  <c:v>INTEGRACION CURRICULAR</c:v>
                </c:pt>
                <c:pt idx="1">
                  <c:v>INFRAESTRUCTURAS Y EQUIPAMENTO</c:v>
                </c:pt>
                <c:pt idx="2">
                  <c:v>FORMACIÓN DEL PROFESORADO</c:v>
                </c:pt>
                <c:pt idx="3">
                  <c:v>ENTORNO FAMILIAR E INSTITUCIONAL</c:v>
                </c:pt>
                <c:pt idx="4">
                  <c:v>GESTIÓN Y ORGANIZACIÓN</c:v>
                </c:pt>
              </c:strCache>
            </c:strRef>
          </c:cat>
          <c:val>
            <c:numRef>
              <c:f>[1]Hoja4!$I$11:$I$15</c:f>
              <c:numCache>
                <c:formatCode>0%</c:formatCode>
                <c:ptCount val="5"/>
                <c:pt idx="0">
                  <c:v>0.4</c:v>
                </c:pt>
                <c:pt idx="1">
                  <c:v>0.4</c:v>
                </c:pt>
                <c:pt idx="2">
                  <c:v>0.3</c:v>
                </c:pt>
                <c:pt idx="3">
                  <c:v>0.1</c:v>
                </c:pt>
                <c:pt idx="4">
                  <c:v>0.05</c:v>
                </c:pt>
              </c:numCache>
            </c:numRef>
          </c:val>
        </c:ser>
      </c:pie3DChart>
    </c:plotArea>
    <c:legend>
      <c:legendPos val="r"/>
      <c:layout/>
      <c:txPr>
        <a:bodyPr/>
        <a:lstStyle/>
        <a:p>
          <a:pPr>
            <a:defRPr baseline="0"/>
          </a:pPr>
          <a:endParaRPr lang="es-ES"/>
        </a:p>
      </c:tx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225136</xdr:colOff>
      <xdr:row>12</xdr:row>
      <xdr:rowOff>138546</xdr:rowOff>
    </xdr:from>
    <xdr:to>
      <xdr:col>18</xdr:col>
      <xdr:colOff>353785</xdr:colOff>
      <xdr:row>33</xdr:row>
      <xdr:rowOff>43296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L&#205;TICA%20DE%20US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>
        <row r="11">
          <cell r="H11" t="str">
            <v>INTEGRACION CURRICULAR</v>
          </cell>
          <cell r="I11">
            <v>0.4</v>
          </cell>
        </row>
        <row r="12">
          <cell r="H12" t="str">
            <v>INFRAESTRUCTURAS Y EQUIPAMENTO</v>
          </cell>
          <cell r="I12">
            <v>0.4</v>
          </cell>
        </row>
        <row r="13">
          <cell r="H13" t="str">
            <v>FORMACIÓN DEL PROFESORADO</v>
          </cell>
          <cell r="I13">
            <v>0.3</v>
          </cell>
        </row>
        <row r="14">
          <cell r="H14" t="str">
            <v>ENTORNO FAMILIAR E INSTITUCIONAL</v>
          </cell>
          <cell r="I14">
            <v>0.1</v>
          </cell>
        </row>
        <row r="15">
          <cell r="H15" t="str">
            <v>GESTIÓN Y ORGANIZACIÓN</v>
          </cell>
          <cell r="I15">
            <v>0.05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O44"/>
  <sheetViews>
    <sheetView tabSelected="1" zoomScale="55" zoomScaleNormal="55" workbookViewId="0">
      <selection activeCell="M6" sqref="M6"/>
    </sheetView>
  </sheetViews>
  <sheetFormatPr baseColWidth="10" defaultRowHeight="15"/>
  <cols>
    <col min="3" max="3" width="4.5703125" bestFit="1" customWidth="1"/>
    <col min="4" max="4" width="26.42578125" customWidth="1"/>
    <col min="7" max="7" width="38.5703125" bestFit="1" customWidth="1"/>
    <col min="9" max="9" width="36.140625" bestFit="1" customWidth="1"/>
    <col min="14" max="14" width="43.28515625" bestFit="1" customWidth="1"/>
  </cols>
  <sheetData>
    <row r="3" spans="3:15" ht="15.75" thickBot="1"/>
    <row r="4" spans="3:15" ht="32.25" thickBot="1">
      <c r="C4" s="1" t="s">
        <v>0</v>
      </c>
      <c r="D4" s="2"/>
      <c r="E4" s="2"/>
      <c r="F4" s="2"/>
      <c r="G4" s="2"/>
      <c r="H4" s="2"/>
      <c r="I4" s="2"/>
      <c r="J4" s="2"/>
      <c r="K4" s="3"/>
    </row>
    <row r="5" spans="3:15">
      <c r="C5" s="4">
        <v>0.4</v>
      </c>
      <c r="D5" s="5" t="s">
        <v>1</v>
      </c>
      <c r="E5" s="6">
        <f>(F5+F9+F12)</f>
        <v>10</v>
      </c>
      <c r="F5" s="7">
        <f>(K5*10)/30</f>
        <v>3.3333333333333335</v>
      </c>
      <c r="G5" s="8" t="s">
        <v>2</v>
      </c>
      <c r="H5" s="9">
        <v>0.33</v>
      </c>
      <c r="I5" s="10" t="s">
        <v>3</v>
      </c>
      <c r="J5" s="11">
        <v>10</v>
      </c>
      <c r="K5" s="12">
        <f>SUM(J5+J6+J7+J8)/4</f>
        <v>10</v>
      </c>
      <c r="N5" t="s">
        <v>55</v>
      </c>
      <c r="O5" s="115">
        <v>0.4</v>
      </c>
    </row>
    <row r="6" spans="3:15">
      <c r="C6" s="4"/>
      <c r="D6" s="13"/>
      <c r="E6" s="6"/>
      <c r="F6" s="7"/>
      <c r="G6" s="8"/>
      <c r="H6" s="9"/>
      <c r="I6" s="10" t="s">
        <v>4</v>
      </c>
      <c r="J6" s="11">
        <v>10</v>
      </c>
      <c r="K6" s="12"/>
      <c r="N6" t="s">
        <v>14</v>
      </c>
      <c r="O6" s="115">
        <v>0.4</v>
      </c>
    </row>
    <row r="7" spans="3:15">
      <c r="C7" s="4"/>
      <c r="D7" s="13"/>
      <c r="E7" s="6"/>
      <c r="F7" s="7"/>
      <c r="G7" s="8"/>
      <c r="H7" s="9"/>
      <c r="I7" s="10" t="s">
        <v>5</v>
      </c>
      <c r="J7" s="11">
        <v>10</v>
      </c>
      <c r="K7" s="12"/>
      <c r="N7" t="s">
        <v>56</v>
      </c>
      <c r="O7" s="115">
        <v>0.3</v>
      </c>
    </row>
    <row r="8" spans="3:15" ht="15.75" thickBot="1">
      <c r="C8" s="4"/>
      <c r="D8" s="13"/>
      <c r="E8" s="6"/>
      <c r="F8" s="7"/>
      <c r="G8" s="14"/>
      <c r="H8" s="15"/>
      <c r="I8" s="16" t="s">
        <v>6</v>
      </c>
      <c r="J8" s="17">
        <v>10</v>
      </c>
      <c r="K8" s="12"/>
      <c r="N8" t="s">
        <v>35</v>
      </c>
      <c r="O8" s="115">
        <v>0.1</v>
      </c>
    </row>
    <row r="9" spans="3:15">
      <c r="C9" s="4"/>
      <c r="D9" s="13"/>
      <c r="E9" s="6"/>
      <c r="F9" s="7">
        <f>(K9*10)/30</f>
        <v>3.3333333333333335</v>
      </c>
      <c r="G9" s="8" t="s">
        <v>7</v>
      </c>
      <c r="H9" s="9">
        <v>0.33</v>
      </c>
      <c r="I9" s="10" t="s">
        <v>8</v>
      </c>
      <c r="J9" s="18">
        <v>10</v>
      </c>
      <c r="K9" s="19">
        <f>SUM(J9+J10+J11)/3</f>
        <v>10</v>
      </c>
      <c r="N9" t="s">
        <v>57</v>
      </c>
      <c r="O9" s="115">
        <v>0.05</v>
      </c>
    </row>
    <row r="10" spans="3:15">
      <c r="C10" s="4"/>
      <c r="D10" s="13"/>
      <c r="E10" s="6"/>
      <c r="F10" s="7"/>
      <c r="G10" s="8"/>
      <c r="H10" s="9"/>
      <c r="I10" s="10" t="s">
        <v>9</v>
      </c>
      <c r="J10" s="20">
        <v>10</v>
      </c>
      <c r="K10" s="12"/>
    </row>
    <row r="11" spans="3:15" ht="15.75" thickBot="1">
      <c r="C11" s="4"/>
      <c r="D11" s="13"/>
      <c r="E11" s="6"/>
      <c r="F11" s="7"/>
      <c r="G11" s="14"/>
      <c r="H11" s="15"/>
      <c r="I11" s="16" t="s">
        <v>10</v>
      </c>
      <c r="J11" s="21">
        <v>10</v>
      </c>
      <c r="K11" s="22"/>
    </row>
    <row r="12" spans="3:15">
      <c r="C12" s="4"/>
      <c r="D12" s="13"/>
      <c r="E12" s="6"/>
      <c r="F12" s="7">
        <f>(K12*10)/30</f>
        <v>3.3333333333333335</v>
      </c>
      <c r="G12" s="23" t="s">
        <v>11</v>
      </c>
      <c r="H12" s="24">
        <v>0.34</v>
      </c>
      <c r="I12" s="25" t="s">
        <v>12</v>
      </c>
      <c r="J12" s="18">
        <v>10</v>
      </c>
      <c r="K12" s="12">
        <f>SUM(J12+J13)/2</f>
        <v>10</v>
      </c>
    </row>
    <row r="13" spans="3:15" ht="15.75" thickBot="1">
      <c r="C13" s="4"/>
      <c r="D13" s="26"/>
      <c r="E13" s="27"/>
      <c r="F13" s="7"/>
      <c r="G13" s="14"/>
      <c r="H13" s="15"/>
      <c r="I13" s="16" t="s">
        <v>13</v>
      </c>
      <c r="J13" s="21">
        <v>10</v>
      </c>
      <c r="K13" s="22"/>
    </row>
    <row r="14" spans="3:15">
      <c r="C14" s="28">
        <v>0.15</v>
      </c>
      <c r="D14" s="29" t="s">
        <v>14</v>
      </c>
      <c r="E14" s="30">
        <f>(F14+F17+F22+F23)</f>
        <v>10</v>
      </c>
      <c r="F14" s="31">
        <f>(K14*2.5)/10</f>
        <v>2.5</v>
      </c>
      <c r="G14" s="32" t="s">
        <v>15</v>
      </c>
      <c r="H14" s="33">
        <v>0.25</v>
      </c>
      <c r="I14" s="34" t="s">
        <v>16</v>
      </c>
      <c r="J14" s="35">
        <v>10</v>
      </c>
      <c r="K14" s="36">
        <f>SUM(J14+J15+J16)/3</f>
        <v>10</v>
      </c>
    </row>
    <row r="15" spans="3:15">
      <c r="C15" s="28"/>
      <c r="D15" s="37"/>
      <c r="E15" s="6"/>
      <c r="F15" s="31"/>
      <c r="G15" s="38"/>
      <c r="H15" s="39"/>
      <c r="I15" s="40" t="s">
        <v>17</v>
      </c>
      <c r="J15" s="41">
        <v>10</v>
      </c>
      <c r="K15" s="31"/>
    </row>
    <row r="16" spans="3:15" ht="15.75" thickBot="1">
      <c r="C16" s="28"/>
      <c r="D16" s="37"/>
      <c r="E16" s="6"/>
      <c r="F16" s="31"/>
      <c r="G16" s="42"/>
      <c r="H16" s="43"/>
      <c r="I16" s="44" t="s">
        <v>18</v>
      </c>
      <c r="J16" s="45">
        <v>10</v>
      </c>
      <c r="K16" s="46"/>
    </row>
    <row r="17" spans="3:11">
      <c r="C17" s="28"/>
      <c r="D17" s="37"/>
      <c r="E17" s="6"/>
      <c r="F17" s="38">
        <f>(K17*2.5)/10</f>
        <v>2.5</v>
      </c>
      <c r="G17" s="32" t="s">
        <v>19</v>
      </c>
      <c r="H17" s="33">
        <v>0.25</v>
      </c>
      <c r="I17" s="34" t="s">
        <v>20</v>
      </c>
      <c r="J17" s="35">
        <v>10</v>
      </c>
      <c r="K17" s="36">
        <f>(J17+J18+J19+J20+J21)/5</f>
        <v>10</v>
      </c>
    </row>
    <row r="18" spans="3:11">
      <c r="C18" s="28"/>
      <c r="D18" s="37"/>
      <c r="E18" s="6"/>
      <c r="F18" s="38"/>
      <c r="G18" s="38"/>
      <c r="H18" s="39"/>
      <c r="I18" s="40" t="s">
        <v>21</v>
      </c>
      <c r="J18" s="41">
        <v>10</v>
      </c>
      <c r="K18" s="31"/>
    </row>
    <row r="19" spans="3:11">
      <c r="C19" s="28"/>
      <c r="D19" s="37"/>
      <c r="E19" s="6"/>
      <c r="F19" s="38"/>
      <c r="G19" s="38"/>
      <c r="H19" s="39"/>
      <c r="I19" s="40" t="s">
        <v>22</v>
      </c>
      <c r="J19" s="41">
        <v>10</v>
      </c>
      <c r="K19" s="31"/>
    </row>
    <row r="20" spans="3:11">
      <c r="C20" s="28"/>
      <c r="D20" s="37"/>
      <c r="E20" s="6"/>
      <c r="F20" s="38"/>
      <c r="G20" s="38"/>
      <c r="H20" s="39"/>
      <c r="I20" s="40" t="s">
        <v>23</v>
      </c>
      <c r="J20" s="41">
        <v>10</v>
      </c>
      <c r="K20" s="31"/>
    </row>
    <row r="21" spans="3:11" ht="15.75" thickBot="1">
      <c r="C21" s="28"/>
      <c r="D21" s="37"/>
      <c r="E21" s="6"/>
      <c r="F21" s="38"/>
      <c r="G21" s="42"/>
      <c r="H21" s="43"/>
      <c r="I21" s="44" t="s">
        <v>24</v>
      </c>
      <c r="J21" s="45">
        <v>10</v>
      </c>
      <c r="K21" s="46"/>
    </row>
    <row r="22" spans="3:11" ht="15.75" thickBot="1">
      <c r="C22" s="28"/>
      <c r="D22" s="37"/>
      <c r="E22" s="6"/>
      <c r="F22" s="47">
        <f>(K22*2.5)/10</f>
        <v>2.5</v>
      </c>
      <c r="G22" s="48" t="s">
        <v>25</v>
      </c>
      <c r="H22" s="49">
        <v>0.25</v>
      </c>
      <c r="I22" s="50"/>
      <c r="J22" s="51">
        <v>10</v>
      </c>
      <c r="K22" s="52">
        <f>(J22)</f>
        <v>10</v>
      </c>
    </row>
    <row r="23" spans="3:11">
      <c r="C23" s="28"/>
      <c r="D23" s="37"/>
      <c r="E23" s="6"/>
      <c r="F23" s="53">
        <f>(K23*2.5)/10</f>
        <v>2.5</v>
      </c>
      <c r="G23" s="32" t="s">
        <v>26</v>
      </c>
      <c r="H23" s="33">
        <v>0.25</v>
      </c>
      <c r="I23" s="54" t="s">
        <v>27</v>
      </c>
      <c r="J23" s="35">
        <v>10</v>
      </c>
      <c r="K23" s="36">
        <f>(J23+J24+J25)/3</f>
        <v>10</v>
      </c>
    </row>
    <row r="24" spans="3:11">
      <c r="C24" s="28"/>
      <c r="D24" s="37"/>
      <c r="E24" s="6"/>
      <c r="F24" s="53"/>
      <c r="G24" s="38"/>
      <c r="H24" s="39"/>
      <c r="I24" s="50" t="s">
        <v>28</v>
      </c>
      <c r="J24" s="41">
        <v>10</v>
      </c>
      <c r="K24" s="31"/>
    </row>
    <row r="25" spans="3:11" ht="15.75" thickBot="1">
      <c r="C25" s="28"/>
      <c r="D25" s="55"/>
      <c r="E25" s="27"/>
      <c r="F25" s="53"/>
      <c r="G25" s="42"/>
      <c r="H25" s="43"/>
      <c r="I25" s="56" t="s">
        <v>29</v>
      </c>
      <c r="J25" s="45">
        <v>10</v>
      </c>
      <c r="K25" s="46"/>
    </row>
    <row r="26" spans="3:11" ht="15.75" thickBot="1">
      <c r="C26" s="57">
        <v>0.3</v>
      </c>
      <c r="D26" s="58" t="s">
        <v>30</v>
      </c>
      <c r="E26" s="30">
        <f>(F26+F27+F28+F29)</f>
        <v>10</v>
      </c>
      <c r="F26" s="59">
        <f>(K26*2.5)/10</f>
        <v>2.5</v>
      </c>
      <c r="G26" s="60" t="s">
        <v>31</v>
      </c>
      <c r="H26" s="61"/>
      <c r="I26" s="62">
        <v>0.25</v>
      </c>
      <c r="J26" s="63">
        <v>10</v>
      </c>
      <c r="K26" s="64">
        <f>(J26)</f>
        <v>10</v>
      </c>
    </row>
    <row r="27" spans="3:11" ht="15.75" thickBot="1">
      <c r="C27" s="57"/>
      <c r="D27" s="65"/>
      <c r="E27" s="6"/>
      <c r="F27" s="59">
        <f>(K27*2.5)/10</f>
        <v>2.5</v>
      </c>
      <c r="G27" s="60" t="s">
        <v>32</v>
      </c>
      <c r="H27" s="61"/>
      <c r="I27" s="62">
        <v>0.25</v>
      </c>
      <c r="J27" s="63">
        <v>10</v>
      </c>
      <c r="K27" s="64">
        <f>(J27)</f>
        <v>10</v>
      </c>
    </row>
    <row r="28" spans="3:11" ht="15.75" thickBot="1">
      <c r="C28" s="57"/>
      <c r="D28" s="65"/>
      <c r="E28" s="6"/>
      <c r="F28" s="59">
        <f>(K28*2.5)/10</f>
        <v>2.5</v>
      </c>
      <c r="G28" s="60" t="s">
        <v>33</v>
      </c>
      <c r="H28" s="61"/>
      <c r="I28" s="62">
        <v>0.25</v>
      </c>
      <c r="J28" s="63">
        <v>10</v>
      </c>
      <c r="K28" s="64">
        <f>(J28)</f>
        <v>10</v>
      </c>
    </row>
    <row r="29" spans="3:11" ht="15.75" thickBot="1">
      <c r="C29" s="57"/>
      <c r="D29" s="66"/>
      <c r="E29" s="27"/>
      <c r="F29" s="59">
        <f>(K29*2.5)/10</f>
        <v>2.5</v>
      </c>
      <c r="G29" s="67" t="s">
        <v>34</v>
      </c>
      <c r="H29" s="68"/>
      <c r="I29" s="69">
        <v>0.25</v>
      </c>
      <c r="J29" s="70">
        <v>10</v>
      </c>
      <c r="K29" s="71">
        <f>(J29)</f>
        <v>10</v>
      </c>
    </row>
    <row r="30" spans="3:11" ht="30.75" thickBot="1">
      <c r="C30" s="72">
        <v>0.1</v>
      </c>
      <c r="D30" s="73" t="s">
        <v>35</v>
      </c>
      <c r="E30" s="30">
        <f>(F30+F31+F36+F37+F38)</f>
        <v>10</v>
      </c>
      <c r="F30" s="74">
        <f>(K30*2)/10</f>
        <v>2</v>
      </c>
      <c r="G30" s="75" t="s">
        <v>36</v>
      </c>
      <c r="H30" s="76">
        <v>0.2</v>
      </c>
      <c r="I30" s="77"/>
      <c r="J30" s="78">
        <v>10</v>
      </c>
      <c r="K30" s="79">
        <f>(J30)</f>
        <v>10</v>
      </c>
    </row>
    <row r="31" spans="3:11">
      <c r="C31" s="72"/>
      <c r="D31" s="80"/>
      <c r="E31" s="6"/>
      <c r="F31" s="81">
        <f>(K31*2)/10</f>
        <v>2</v>
      </c>
      <c r="G31" s="82" t="s">
        <v>37</v>
      </c>
      <c r="H31" s="83">
        <v>0.2</v>
      </c>
      <c r="I31" s="77" t="s">
        <v>38</v>
      </c>
      <c r="J31" s="84">
        <v>10</v>
      </c>
      <c r="K31" s="85">
        <f>(J31+J32+J33+J34+J35)/5</f>
        <v>10</v>
      </c>
    </row>
    <row r="32" spans="3:11">
      <c r="C32" s="72"/>
      <c r="D32" s="80"/>
      <c r="E32" s="6"/>
      <c r="F32" s="81"/>
      <c r="G32" s="86"/>
      <c r="H32" s="87"/>
      <c r="I32" s="88" t="s">
        <v>39</v>
      </c>
      <c r="J32" s="89">
        <v>10</v>
      </c>
      <c r="K32" s="81"/>
    </row>
    <row r="33" spans="3:11">
      <c r="C33" s="72"/>
      <c r="D33" s="80"/>
      <c r="E33" s="6"/>
      <c r="F33" s="81"/>
      <c r="G33" s="86"/>
      <c r="H33" s="87"/>
      <c r="I33" s="88" t="s">
        <v>40</v>
      </c>
      <c r="J33" s="89">
        <v>10</v>
      </c>
      <c r="K33" s="81"/>
    </row>
    <row r="34" spans="3:11">
      <c r="C34" s="72"/>
      <c r="D34" s="80"/>
      <c r="E34" s="6"/>
      <c r="F34" s="81"/>
      <c r="G34" s="86"/>
      <c r="H34" s="87"/>
      <c r="I34" s="88" t="s">
        <v>41</v>
      </c>
      <c r="J34" s="89">
        <v>10</v>
      </c>
      <c r="K34" s="81"/>
    </row>
    <row r="35" spans="3:11" ht="15.75" thickBot="1">
      <c r="C35" s="72"/>
      <c r="D35" s="80"/>
      <c r="E35" s="6"/>
      <c r="F35" s="81"/>
      <c r="G35" s="90"/>
      <c r="H35" s="91"/>
      <c r="I35" s="92" t="s">
        <v>42</v>
      </c>
      <c r="J35" s="93">
        <v>10</v>
      </c>
      <c r="K35" s="94"/>
    </row>
    <row r="36" spans="3:11" ht="30.75" thickBot="1">
      <c r="C36" s="72"/>
      <c r="D36" s="80"/>
      <c r="E36" s="6"/>
      <c r="F36" s="74">
        <f>(K36*2)/10</f>
        <v>2</v>
      </c>
      <c r="G36" s="95" t="s">
        <v>43</v>
      </c>
      <c r="H36" s="96">
        <v>0.2</v>
      </c>
      <c r="I36" s="97"/>
      <c r="J36" s="98">
        <v>10</v>
      </c>
      <c r="K36" s="98">
        <f>(J36)</f>
        <v>10</v>
      </c>
    </row>
    <row r="37" spans="3:11" ht="15.75" thickBot="1">
      <c r="C37" s="72"/>
      <c r="D37" s="80"/>
      <c r="E37" s="6"/>
      <c r="F37" s="74">
        <f>(K37*2)/10</f>
        <v>2</v>
      </c>
      <c r="G37" s="99" t="s">
        <v>44</v>
      </c>
      <c r="H37" s="96">
        <v>0.2</v>
      </c>
      <c r="I37" s="97"/>
      <c r="J37" s="98">
        <v>10</v>
      </c>
      <c r="K37" s="98">
        <f>(J37)</f>
        <v>10</v>
      </c>
    </row>
    <row r="38" spans="3:11" ht="15.75" thickBot="1">
      <c r="C38" s="72"/>
      <c r="D38" s="100"/>
      <c r="E38" s="27"/>
      <c r="F38" s="74">
        <f>(K38*2)/10</f>
        <v>2</v>
      </c>
      <c r="G38" s="101" t="s">
        <v>45</v>
      </c>
      <c r="H38" s="102">
        <v>0.2</v>
      </c>
      <c r="I38" s="92"/>
      <c r="J38" s="103">
        <v>10</v>
      </c>
      <c r="K38" s="104">
        <f>(J38)</f>
        <v>10</v>
      </c>
    </row>
    <row r="39" spans="3:11" ht="45.75" thickBot="1">
      <c r="C39" s="4">
        <v>0.05</v>
      </c>
      <c r="D39" s="5" t="s">
        <v>46</v>
      </c>
      <c r="E39" s="30">
        <f>(F39+F41)</f>
        <v>10</v>
      </c>
      <c r="F39" s="105">
        <f>(K39*5)/10</f>
        <v>5</v>
      </c>
      <c r="G39" s="23" t="s">
        <v>47</v>
      </c>
      <c r="H39" s="24">
        <v>0.5</v>
      </c>
      <c r="I39" s="106" t="s">
        <v>48</v>
      </c>
      <c r="J39" s="18">
        <v>10</v>
      </c>
      <c r="K39" s="107">
        <f>(J39+J40)/2</f>
        <v>10</v>
      </c>
    </row>
    <row r="40" spans="3:11" ht="30.75" thickBot="1">
      <c r="C40" s="4"/>
      <c r="D40" s="13"/>
      <c r="E40" s="6"/>
      <c r="F40" s="105"/>
      <c r="G40" s="14"/>
      <c r="H40" s="108"/>
      <c r="I40" s="109" t="s">
        <v>49</v>
      </c>
      <c r="J40" s="110">
        <v>10</v>
      </c>
      <c r="K40" s="111"/>
    </row>
    <row r="41" spans="3:11" ht="30.75" thickBot="1">
      <c r="C41" s="4"/>
      <c r="D41" s="13"/>
      <c r="E41" s="6"/>
      <c r="F41" s="105">
        <f>(K41*5)/10</f>
        <v>5</v>
      </c>
      <c r="G41" s="8" t="s">
        <v>50</v>
      </c>
      <c r="H41" s="9">
        <v>0.5</v>
      </c>
      <c r="I41" s="112" t="s">
        <v>51</v>
      </c>
      <c r="J41" s="21">
        <v>10</v>
      </c>
      <c r="K41" s="7">
        <f>(J41+J42+J43+J44)/4</f>
        <v>10</v>
      </c>
    </row>
    <row r="42" spans="3:11" ht="30.75" thickBot="1">
      <c r="C42" s="4"/>
      <c r="D42" s="13"/>
      <c r="E42" s="6"/>
      <c r="F42" s="105"/>
      <c r="G42" s="8"/>
      <c r="H42" s="113"/>
      <c r="I42" s="112" t="s">
        <v>52</v>
      </c>
      <c r="J42" s="20">
        <v>10</v>
      </c>
      <c r="K42" s="7"/>
    </row>
    <row r="43" spans="3:11" ht="30.75" thickBot="1">
      <c r="C43" s="4"/>
      <c r="D43" s="13"/>
      <c r="E43" s="6"/>
      <c r="F43" s="105"/>
      <c r="G43" s="8"/>
      <c r="H43" s="113"/>
      <c r="I43" s="112" t="s">
        <v>53</v>
      </c>
      <c r="J43" s="110">
        <v>10</v>
      </c>
      <c r="K43" s="7"/>
    </row>
    <row r="44" spans="3:11" ht="30.75" thickBot="1">
      <c r="C44" s="114"/>
      <c r="D44" s="26"/>
      <c r="E44" s="27"/>
      <c r="F44" s="105"/>
      <c r="G44" s="14"/>
      <c r="H44" s="108"/>
      <c r="I44" s="109" t="s">
        <v>54</v>
      </c>
      <c r="J44" s="21">
        <v>10</v>
      </c>
      <c r="K44" s="111"/>
    </row>
  </sheetData>
  <mergeCells count="56">
    <mergeCell ref="H41:H44"/>
    <mergeCell ref="K41:K44"/>
    <mergeCell ref="K31:K35"/>
    <mergeCell ref="C39:C44"/>
    <mergeCell ref="D39:D44"/>
    <mergeCell ref="E39:E44"/>
    <mergeCell ref="F39:F40"/>
    <mergeCell ref="G39:G40"/>
    <mergeCell ref="H39:H40"/>
    <mergeCell ref="K39:K40"/>
    <mergeCell ref="F41:F44"/>
    <mergeCell ref="G41:G44"/>
    <mergeCell ref="C30:C38"/>
    <mergeCell ref="D30:D38"/>
    <mergeCell ref="E30:E38"/>
    <mergeCell ref="F31:F35"/>
    <mergeCell ref="G31:G35"/>
    <mergeCell ref="H31:H35"/>
    <mergeCell ref="C26:C29"/>
    <mergeCell ref="D26:D29"/>
    <mergeCell ref="E26:E29"/>
    <mergeCell ref="G26:H26"/>
    <mergeCell ref="G27:H27"/>
    <mergeCell ref="G28:H28"/>
    <mergeCell ref="G29:H29"/>
    <mergeCell ref="K14:K16"/>
    <mergeCell ref="F17:F21"/>
    <mergeCell ref="G17:G21"/>
    <mergeCell ref="H17:H21"/>
    <mergeCell ref="K17:K21"/>
    <mergeCell ref="F23:F25"/>
    <mergeCell ref="G23:G25"/>
    <mergeCell ref="H23:H25"/>
    <mergeCell ref="K23:K25"/>
    <mergeCell ref="C14:C25"/>
    <mergeCell ref="D14:D25"/>
    <mergeCell ref="E14:E25"/>
    <mergeCell ref="F14:F16"/>
    <mergeCell ref="G14:G16"/>
    <mergeCell ref="H14:H16"/>
    <mergeCell ref="H9:H11"/>
    <mergeCell ref="K9:K11"/>
    <mergeCell ref="F12:F13"/>
    <mergeCell ref="G12:G13"/>
    <mergeCell ref="H12:H13"/>
    <mergeCell ref="K12:K13"/>
    <mergeCell ref="C4:K4"/>
    <mergeCell ref="C5:C13"/>
    <mergeCell ref="D5:D13"/>
    <mergeCell ref="E5:E13"/>
    <mergeCell ref="F5:F8"/>
    <mergeCell ref="G5:G8"/>
    <mergeCell ref="H5:H8"/>
    <mergeCell ref="K5:K8"/>
    <mergeCell ref="F9:F11"/>
    <mergeCell ref="G9:G11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2017-10-15T09:48:48Z</dcterms:modified>
</cp:coreProperties>
</file>