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Milk Projector\"/>
    </mc:Choice>
  </mc:AlternateContent>
  <xr:revisionPtr revIDLastSave="0" documentId="13_ncr:1_{B3765BBF-68E6-485B-9AA6-13E4C67B3438}" xr6:coauthVersionLast="45" xr6:coauthVersionMax="45" xr10:uidLastSave="{00000000-0000-0000-0000-000000000000}"/>
  <bookViews>
    <workbookView xWindow="-108" yWindow="-108" windowWidth="23256" windowHeight="12576" xr2:uid="{F3AFE65F-B1C4-4E32-8FEA-92F0B03C0B42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 s="1"/>
  <c r="C19" i="1"/>
  <c r="D19" i="1" s="1"/>
  <c r="C18" i="1"/>
  <c r="D18" i="1" s="1"/>
  <c r="C17" i="1"/>
  <c r="D17" i="1" s="1"/>
  <c r="D22" i="1" l="1"/>
  <c r="E22" i="1" s="1"/>
  <c r="D24" i="1"/>
</calcChain>
</file>

<file path=xl/sharedStrings.xml><?xml version="1.0" encoding="utf-8"?>
<sst xmlns="http://schemas.openxmlformats.org/spreadsheetml/2006/main" count="25" uniqueCount="25">
  <si>
    <t xml:space="preserve">Current BPS Payment </t>
  </si>
  <si>
    <t>5% reduction up to 30k</t>
  </si>
  <si>
    <t>20% reduction 50-150k</t>
  </si>
  <si>
    <t>10% reduction up to 50k</t>
  </si>
  <si>
    <t>25% reduction &gt;150k</t>
  </si>
  <si>
    <t xml:space="preserve">Anticipated 2021 Payment </t>
  </si>
  <si>
    <t>Payment Band</t>
  </si>
  <si>
    <t xml:space="preserve">Reduction </t>
  </si>
  <si>
    <t xml:space="preserve">Adj Reduction </t>
  </si>
  <si>
    <t>Expected Reduction in 2021</t>
  </si>
  <si>
    <t xml:space="preserve">Calculations assume the payment rate per hectare are the same as the </t>
  </si>
  <si>
    <t xml:space="preserve">base year.  Reductions have been calculated based on the information </t>
  </si>
  <si>
    <t xml:space="preserve">published by DEFRA in February 2020.  These reductions will only apply </t>
  </si>
  <si>
    <t xml:space="preserve">BPS REDUCTIONS CALCULATOR (2021 SCHEME YEAR) </t>
  </si>
  <si>
    <t xml:space="preserve">The Farm Office </t>
  </si>
  <si>
    <t xml:space="preserve">Manor Farm </t>
  </si>
  <si>
    <t>Aust</t>
  </si>
  <si>
    <t>Bristol</t>
  </si>
  <si>
    <t xml:space="preserve">BS35 4AT </t>
  </si>
  <si>
    <t>01454 614624</t>
  </si>
  <si>
    <t xml:space="preserve">for 2021, greater reductions will apply thereafter.  This calculator is </t>
  </si>
  <si>
    <t xml:space="preserve">intended to provide outline guidance only, if you require more detailed </t>
  </si>
  <si>
    <t xml:space="preserve">analysis, please discuss with us. </t>
  </si>
  <si>
    <t xml:space="preserve">© Kelly Farm Consulting Limited 2020 </t>
  </si>
  <si>
    <t>Version 020320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</si>
</sst>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_-* #,##0_-;\-* #,##0_-;_-* &quot;-&quot;??_-;_-@_-"/>
    <numFmt numFmtId="167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5" fontId="2" fillId="2" borderId="0" xfId="1" applyNumberFormat="1" applyFont="1" applyFill="1"/>
    <xf numFmtId="9" fontId="0" fillId="0" borderId="0" xfId="3" applyFont="1" applyAlignment="1">
      <alignment horizontal="center"/>
    </xf>
    <xf numFmtId="167" fontId="0" fillId="0" borderId="0" xfId="2" applyNumberFormat="1" applyFont="1" applyAlignment="1">
      <alignment horizontal="center"/>
    </xf>
    <xf numFmtId="167" fontId="2" fillId="2" borderId="0" xfId="2" applyNumberFormat="1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167" fontId="3" fillId="3" borderId="1" xfId="2" applyNumberFormat="1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99060</xdr:rowOff>
    </xdr:from>
    <xdr:to>
      <xdr:col>1</xdr:col>
      <xdr:colOff>882622</xdr:colOff>
      <xdr:row>6</xdr:row>
      <xdr:rowOff>68579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FE613D-5F5E-41C8-BE35-B5921D9D2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9060"/>
          <a:ext cx="1400782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77DE-4998-4604-AB53-98C952C02AC8}">
  <dimension ref="B1:F35"/>
  <sheetViews>
    <sheetView showGridLines="0" showRowColHeaders="0" tabSelected="1" workbookViewId="0">
      <selection activeCell="C13" sqref="C13"/>
    </sheetView>
  </sheetViews>
  <sheetFormatPr defaultRowHeight="14.4" x14ac:dyDescent="0.3"/>
  <cols>
    <col min="2" max="2" width="23" bestFit="1" customWidth="1"/>
    <col min="3" max="3" width="11.33203125" bestFit="1" customWidth="1"/>
    <col min="4" max="4" width="11.44140625" bestFit="1" customWidth="1"/>
    <col min="5" max="5" width="9" bestFit="1" customWidth="1"/>
  </cols>
  <sheetData>
    <row r="1" spans="2:6" x14ac:dyDescent="0.3">
      <c r="F1" s="9" t="s">
        <v>14</v>
      </c>
    </row>
    <row r="2" spans="2:6" x14ac:dyDescent="0.3">
      <c r="F2" s="9" t="s">
        <v>15</v>
      </c>
    </row>
    <row r="3" spans="2:6" x14ac:dyDescent="0.3">
      <c r="F3" s="9" t="s">
        <v>16</v>
      </c>
    </row>
    <row r="4" spans="2:6" x14ac:dyDescent="0.3">
      <c r="F4" s="9" t="s">
        <v>17</v>
      </c>
    </row>
    <row r="5" spans="2:6" x14ac:dyDescent="0.3">
      <c r="F5" s="9" t="s">
        <v>18</v>
      </c>
    </row>
    <row r="6" spans="2:6" x14ac:dyDescent="0.3">
      <c r="F6" s="10"/>
    </row>
    <row r="7" spans="2:6" x14ac:dyDescent="0.3">
      <c r="F7" s="9" t="s">
        <v>19</v>
      </c>
    </row>
    <row r="10" spans="2:6" ht="18" x14ac:dyDescent="0.35">
      <c r="B10" s="7" t="s">
        <v>13</v>
      </c>
    </row>
    <row r="12" spans="2:6" ht="15" thickBot="1" x14ac:dyDescent="0.35"/>
    <row r="13" spans="2:6" ht="15" thickBot="1" x14ac:dyDescent="0.35">
      <c r="B13" t="s">
        <v>0</v>
      </c>
      <c r="C13" s="11">
        <v>40000</v>
      </c>
      <c r="D13" s="2"/>
      <c r="E13" s="2"/>
    </row>
    <row r="14" spans="2:6" x14ac:dyDescent="0.3">
      <c r="C14" s="2"/>
      <c r="D14" s="2"/>
      <c r="E14" s="2"/>
    </row>
    <row r="15" spans="2:6" hidden="1" x14ac:dyDescent="0.3">
      <c r="C15" s="2"/>
      <c r="D15" s="2"/>
      <c r="E15" s="2"/>
    </row>
    <row r="16" spans="2:6" hidden="1" x14ac:dyDescent="0.3">
      <c r="B16" t="s">
        <v>6</v>
      </c>
      <c r="C16" s="2" t="s">
        <v>7</v>
      </c>
      <c r="D16" s="2" t="s">
        <v>8</v>
      </c>
      <c r="E16" s="2"/>
    </row>
    <row r="17" spans="2:5" hidden="1" x14ac:dyDescent="0.3">
      <c r="B17" t="s">
        <v>1</v>
      </c>
      <c r="C17" s="2">
        <f>IF(C13&gt;30000,(30000*0.05),(C13*0.05))</f>
        <v>1500</v>
      </c>
      <c r="D17" s="2">
        <f>IF(C17&lt;0,"",C17)</f>
        <v>1500</v>
      </c>
      <c r="E17" s="2"/>
    </row>
    <row r="18" spans="2:5" hidden="1" x14ac:dyDescent="0.3">
      <c r="B18" t="s">
        <v>3</v>
      </c>
      <c r="C18" s="2">
        <f>IF((C13-30000&gt;20000),(20000*0.1),((C13-30000)*0.1))</f>
        <v>1000</v>
      </c>
      <c r="D18" s="2">
        <f t="shared" ref="D18:D20" si="0">IF(C18&lt;0,"",C18)</f>
        <v>1000</v>
      </c>
      <c r="E18" s="2"/>
    </row>
    <row r="19" spans="2:5" hidden="1" x14ac:dyDescent="0.3">
      <c r="B19" t="s">
        <v>2</v>
      </c>
      <c r="C19" s="2">
        <f>IF((C13-50000&gt;100000),(100000*0.2),((C13-50000)*0.2))</f>
        <v>-2000</v>
      </c>
      <c r="D19" s="2" t="str">
        <f t="shared" si="0"/>
        <v/>
      </c>
      <c r="E19" s="2"/>
    </row>
    <row r="20" spans="2:5" hidden="1" x14ac:dyDescent="0.3">
      <c r="B20" t="s">
        <v>4</v>
      </c>
      <c r="C20" s="2" t="str">
        <f>IF((C13-150000&gt;1),((C13-150000)*0.25),"")</f>
        <v/>
      </c>
      <c r="D20" s="2" t="str">
        <f t="shared" si="0"/>
        <v/>
      </c>
      <c r="E20" s="2"/>
    </row>
    <row r="21" spans="2:5" x14ac:dyDescent="0.3">
      <c r="C21" s="2"/>
      <c r="D21" s="2"/>
      <c r="E21" s="2"/>
    </row>
    <row r="22" spans="2:5" x14ac:dyDescent="0.3">
      <c r="B22" t="s">
        <v>9</v>
      </c>
      <c r="C22" s="2"/>
      <c r="D22" s="5">
        <f>SUM(D17:D20)</f>
        <v>2500</v>
      </c>
      <c r="E22" s="4">
        <f>D22/C13</f>
        <v>6.25E-2</v>
      </c>
    </row>
    <row r="23" spans="2:5" x14ac:dyDescent="0.3">
      <c r="C23" s="2"/>
      <c r="D23" s="5"/>
      <c r="E23" s="2"/>
    </row>
    <row r="24" spans="2:5" x14ac:dyDescent="0.3">
      <c r="B24" s="1" t="s">
        <v>5</v>
      </c>
      <c r="C24" s="3"/>
      <c r="D24" s="6">
        <f>C13-(SUM(D17:D20))</f>
        <v>37500</v>
      </c>
      <c r="E24" s="3"/>
    </row>
    <row r="28" spans="2:5" x14ac:dyDescent="0.3">
      <c r="B28" t="s">
        <v>10</v>
      </c>
    </row>
    <row r="29" spans="2:5" x14ac:dyDescent="0.3">
      <c r="B29" t="s">
        <v>11</v>
      </c>
    </row>
    <row r="30" spans="2:5" x14ac:dyDescent="0.3">
      <c r="B30" t="s">
        <v>12</v>
      </c>
    </row>
    <row r="31" spans="2:5" x14ac:dyDescent="0.3">
      <c r="B31" t="s">
        <v>20</v>
      </c>
    </row>
    <row r="32" spans="2:5" x14ac:dyDescent="0.3">
      <c r="B32" t="s">
        <v>21</v>
      </c>
    </row>
    <row r="33" spans="2:6" x14ac:dyDescent="0.3">
      <c r="B33" t="s">
        <v>22</v>
      </c>
    </row>
    <row r="35" spans="2:6" x14ac:dyDescent="0.3">
      <c r="B35" t="s">
        <v>23</v>
      </c>
      <c r="F35" s="8" t="s">
        <v>24</v>
      </c>
    </row>
  </sheetData>
  <sheetProtection algorithmName="SHA-512" hashValue="AwUzoH9VRond5AoCqrH26vC5+UvBSOAy7m+Aef1NsliChLMez+68cegqqaUVCbrQ1H/KVnRX5PuioQkZXRtYkA==" saltValue="Is/PsZTFK37gaRPdGsOjk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AD18-2B74-4463-8566-AE9573156A1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4487-74D1-4843-B0F4-FDA787D37F2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Kelly</dc:creator>
  <cp:lastModifiedBy>Sam Kelly</cp:lastModifiedBy>
  <dcterms:created xsi:type="dcterms:W3CDTF">2020-03-02T18:04:36Z</dcterms:created>
  <dcterms:modified xsi:type="dcterms:W3CDTF">2020-03-02T18:24:11Z</dcterms:modified>
</cp:coreProperties>
</file>