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570" windowHeight="6930" tabRatio="446" activeTab="0"/>
  </bookViews>
  <sheets>
    <sheet name="проект_3_2" sheetId="1" r:id="rId1"/>
    <sheet name="Лист1" sheetId="2" r:id="rId2"/>
  </sheets>
  <definedNames>
    <definedName name="Excel_BuiltIn_Print_Titles_1_1">#REF!</definedName>
    <definedName name="Excel_BuiltIn_Print_Titles_1_1_1">#REF!</definedName>
    <definedName name="_xlnm.Print_Titles" localSheetId="0">'проект_3_2'!$7:$7</definedName>
  </definedNames>
  <calcPr fullCalcOnLoad="1"/>
</workbook>
</file>

<file path=xl/sharedStrings.xml><?xml version="1.0" encoding="utf-8"?>
<sst xmlns="http://schemas.openxmlformats.org/spreadsheetml/2006/main" count="155" uniqueCount="150">
  <si>
    <t>Доходы местного бюджета</t>
  </si>
  <si>
    <t>КОД</t>
  </si>
  <si>
    <t>Источники доходов</t>
  </si>
  <si>
    <t>000 1 00 00000 00 0000 000</t>
  </si>
  <si>
    <t>НАЛОГОВЫЕ  И НЕНАЛОГОВЫЕ ДОХОДЫ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</si>
  <si>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</si>
  <si>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</si>
  <si>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</si>
  <si>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</si>
  <si>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</si>
  <si>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</si>
  <si>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</si>
  <si>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</si>
  <si>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</si>
  <si>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</si>
  <si>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</si>
  <si>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</si>
  <si>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000  113 00000 00 0000 000</t>
  </si>
  <si>
    <t>000 1 16 00000 00 0000 000</t>
  </si>
  <si>
    <t>ШТРАФЫ, САНКЦИИ, ВОЗМЕЩЕНИЕ УЩЕРБА</t>
  </si>
  <si>
    <t>182 1 16 06000 01 0000 140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</si>
  <si>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</si>
  <si>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</si>
  <si>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</si>
  <si>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</si>
  <si>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</si>
  <si>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</si>
  <si>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807 1 16 90030 03 0100 140</t>
  </si>
  <si>
    <t>850 1 16 90030 03 0100 140</t>
  </si>
  <si>
    <t>850 1 16 90030 03 0200 140</t>
  </si>
  <si>
    <t>000  117 00000 00 0000 000</t>
  </si>
  <si>
    <t>ПРОЧИЕ НЕНАЛОГОВЫЕ ДОХОДЫ</t>
  </si>
  <si>
    <t>000  2 00 00000 00 0000 000</t>
  </si>
  <si>
    <t>000  2 02 00000 00 0000 000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</si>
  <si>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</si>
  <si>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</si>
  <si>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</si>
  <si>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на поддержку  мер по обеспечению сбалансированности бюджетов</t>
  </si>
  <si>
    <t>Прочие субсидии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</si>
  <si>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</si>
  <si>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</si>
  <si>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</si>
  <si>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на содержание ребенка в семье опекуна и приемной семье, а также  вознаграждение,причитающееся приемному родителю</t>
  </si>
  <si>
    <t>000 2 08 00000 00 0000 180</t>
  </si>
  <si>
    <t>Перечисления    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взысканные суммы</t>
  </si>
  <si>
    <t>ИТОГО ДОХОДОВ</t>
  </si>
  <si>
    <t>БЕЗВОЗМЕЗДНЫЕ ПОСТУПЛЕНИЯ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</si>
  <si>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</si>
  <si>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000  113 02993 03 0000 130</t>
  </si>
  <si>
    <t>ДОХОДЫ ОТ ОКАЗАНИЯ ПЛАТНЫХ УСЛУГ (РАБОТ) И КОМПЕНСАЦИИ ЗАТРАТ ГОСУДАРСТВА</t>
  </si>
  <si>
    <t>000 1 05 01000 00 0000 110</t>
  </si>
  <si>
    <t>000 1 05 01010 01 0000 110</t>
  </si>
  <si>
    <t>000 1 05 01020 01 0000 110</t>
  </si>
  <si>
    <t>000 1 05 02000 02 0000 110</t>
  </si>
  <si>
    <t>930 2 08 03000 03 0000 180</t>
  </si>
  <si>
    <t>930 1 17 01030 03 0000 180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</si>
  <si>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</si>
  <si>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</si>
  <si>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Санкт-Петербурга на  вознаграждение, причитающееся приемному родителю 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</si>
  <si>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</si>
  <si>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</si>
  <si>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</si>
  <si>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000  113 02990 00 0000 130</t>
  </si>
  <si>
    <t>Прочие доходы от компенсации затрат государства</t>
  </si>
  <si>
    <t>867  113 02993 03 0100 130</t>
  </si>
  <si>
    <t>930  113 02993 03 0200 130</t>
  </si>
  <si>
    <t xml:space="preserve">Другие виды прочих доходов от компенсации затрат бюджетов внутригородских муниицпальных образований Санкт-Петербурга 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</si>
  <si>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</si>
  <si>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</si>
  <si>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</si>
  <si>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</si>
  <si>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</si>
  <si>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000 1 14 00000 00 0000 000</t>
  </si>
  <si>
    <t>ДОХОДЫ ОТ ПРОДАЖИ МАТЕРИАЛЬНЫХ И НЕМАТЕРИАЛЬНЫХ АКТИВОВ</t>
  </si>
  <si>
    <t>930 1 14 02032 03 0000 410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</si>
  <si>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</si>
  <si>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</si>
  <si>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</si>
  <si>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</si>
  <si>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</si>
  <si>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субсидии бюджетам внутригородских муниципальных образований городов федерального значения </t>
  </si>
  <si>
    <t>Прочие безвозмездные поступления в  бюджеты  внутригородских муниципальных образований городов федерального значения</t>
  </si>
  <si>
    <t>Перечисления    из    бюджетов    внутригородских муниципальных  образований  городов  федерального  значения  (в  бюджеты внутригородских муниципальных образований городов федерального значения)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  взысканные суммы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</si>
  <si>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</si>
  <si>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</si>
  <si>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>Денежные взыскания (штрафы) за нарушение  бюджетного законодательства ( в части бюджетов внутригородских муниципальных образований городов федерального значения)</t>
  </si>
  <si>
    <t>930 1 17 05030 03 0000 180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</si>
  <si>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</si>
  <si>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</si>
  <si>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000 1 09 00000 00 0000 000</t>
  </si>
  <si>
    <t>ЗАДОЛЖЕННОСТЬ И ПЕРЕРАСЧЕТЫ ПО 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</si>
  <si>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</si>
  <si>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</si>
  <si>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</si>
  <si>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</si>
  <si>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000  2 02 30000 00 0000 151</t>
  </si>
  <si>
    <t>000 2 02 30024 00 0000 151</t>
  </si>
  <si>
    <t>930 2 02 30024 03 0100 151</t>
  </si>
  <si>
    <t>000  2 02 30027 00 0000 151</t>
  </si>
  <si>
    <t>930 2 02 30027 03 0100 151</t>
  </si>
  <si>
    <t>930 2 02 30027 03 0200 151</t>
  </si>
  <si>
    <t xml:space="preserve"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 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</si>
  <si>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</si>
  <si>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</si>
  <si>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000 113 02000 00 0000 130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</si>
  <si>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муниципальых образований Санкт-Петербурга в соответствии с законодательством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</si>
  <si>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</si>
  <si>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  </t>
  </si>
  <si>
    <t>930 1 16 90030 03 0400 140</t>
  </si>
  <si>
    <t>000 1 17 01000 00 0000 180</t>
  </si>
  <si>
    <t>Невыясненные поступления</t>
  </si>
  <si>
    <t>000 1 17 05000 00 0000 180</t>
  </si>
  <si>
    <t xml:space="preserve">Прочие неналоговые доходы </t>
  </si>
  <si>
    <t>000 2 02 15002 00 0000 151</t>
  </si>
  <si>
    <t>930 2 02 15002 03 0000 151</t>
  </si>
  <si>
    <t>000  2 02 20000 00 0000 151</t>
  </si>
  <si>
    <t>Субсидии бюджетам бюджетной системы Российской Федерации (межбюджетные субсидии)</t>
  </si>
  <si>
    <t>000  2 02 29999 00 0000 151</t>
  </si>
  <si>
    <t>930 2 02 29999 03 0000 151</t>
  </si>
  <si>
    <t>930 2 02 30024 03 0000 151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</si>
  <si>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</si>
  <si>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930 2 02 30024 03 0200 151</t>
  </si>
  <si>
    <t>930  2 02 30027 03 0000 151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</si>
  <si>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</si>
  <si>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000 2 07 00000 00 0000 180</t>
  </si>
  <si>
    <t xml:space="preserve">Прочие безвозмездные поступления </t>
  </si>
  <si>
    <t>000 2 07 03000 03 0000 180</t>
  </si>
  <si>
    <t>930 2 07 03020 03 0000 180</t>
  </si>
  <si>
    <t>000 2 19 00000 03 0000 151</t>
  </si>
  <si>
    <t>930 2 19 60010 03 0000 151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</si>
  <si>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</si>
  <si>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Налог, взимаемый  с налогоплательщиков, выбравших в качестве объекта налогообложения доходы (за налоговые периоды, истекшие до 1 января 2011 года)</t>
  </si>
  <si>
    <t>Доходы от  компенсации затрат государства</t>
  </si>
  <si>
    <t>930 1 16 18030 03 0000 140</t>
  </si>
  <si>
    <t>000 116 21000 00 0000 140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</si>
  <si>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</si>
  <si>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930 116 21030 03 0000 140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</si>
  <si>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 </t>
  </si>
  <si>
    <t>000 116 32000 00 0000 140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</si>
  <si>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</si>
  <si>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 </t>
  </si>
  <si>
    <t>930 116 32000 03 0000 140</t>
  </si>
  <si>
    <t>Приложение №1</t>
  </si>
  <si>
    <t>План 2018 (тыс. руб.)</t>
  </si>
  <si>
    <t>муниципального образования Красненькая речка на 2018 год.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</si>
  <si>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</si>
  <si>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 </t>
  </si>
  <si>
    <t>824 1 16 90030 03 0100 140</t>
  </si>
  <si>
    <t xml:space="preserve"> к решению Муниципального Совета муниципального образования  Красненькая речка</t>
  </si>
  <si>
    <t>от 15.08.2018 № 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</si>
</sst>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;\-#,##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</numFmts>
  <fonts count="3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7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NumberFormat="1" applyFont="1" applyFill="1" applyAlignment="1">
      <alignment/>
    </xf>
    <xf numFmtId="9" fontId="2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 vertical="center"/>
    </xf>
    <xf numFmtId="0" fontId="2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70" zoomScaleNormal="70" zoomScalePageLayoutView="80" workbookViewId="0" topLeftCell="A61">
      <selection activeCell="H3" sqref="H3"/>
    </sheetView>
  </sheetViews>
  <sheetFormatPr defaultColWidth="8.875" defaultRowHeight="12.75"/>
  <cols>
    <col min="1" max="1" width="30.125" style="1" customWidth="1"/>
    <col min="2" max="2" width="74.75390625" style="34" customWidth="1"/>
    <col min="3" max="3" width="7.375" style="2" hidden="1" customWidth="1"/>
    <col min="4" max="4" width="7.75390625" style="2" hidden="1" customWidth="1"/>
    <col min="5" max="5" width="9.00390625" style="2" hidden="1" customWidth="1"/>
    <col min="6" max="6" width="7.00390625" style="2" hidden="1" customWidth="1"/>
    <col min="7" max="7" width="7.75390625" style="2" hidden="1" customWidth="1"/>
    <col min="8" max="8" width="27.625" style="2" customWidth="1"/>
    <col min="9" max="9" width="13.375" style="2" customWidth="1"/>
    <col min="10" max="16384" width="8.875" style="2" customWidth="1"/>
  </cols>
  <sheetData>
    <row r="1" spans="2:8" ht="18" customHeight="1">
      <c r="B1" s="36" t="s">
        <v>142</v>
      </c>
      <c r="C1" s="36"/>
      <c r="D1" s="36"/>
      <c r="E1" s="36"/>
      <c r="F1" s="36"/>
      <c r="G1" s="36"/>
      <c r="H1" s="36"/>
    </row>
    <row r="2" spans="2:8" ht="15" customHeight="1">
      <c r="B2" s="36" t="s">
        <v>148</v>
      </c>
      <c r="C2" s="36"/>
      <c r="D2" s="36"/>
      <c r="E2" s="36"/>
      <c r="F2" s="36"/>
      <c r="G2" s="36"/>
      <c r="H2" s="36"/>
    </row>
    <row r="3" spans="2:8" ht="15" customHeight="1">
      <c r="B3" s="31"/>
      <c r="C3" s="30"/>
      <c r="D3" s="30"/>
      <c r="E3" s="30"/>
      <c r="F3" s="30"/>
      <c r="G3" s="30"/>
      <c r="H3" s="30" t="s">
        <v>149</v>
      </c>
    </row>
    <row r="4" spans="1:3" ht="15">
      <c r="A4" s="35" t="s">
        <v>0</v>
      </c>
      <c r="B4" s="35"/>
      <c r="C4" s="3"/>
    </row>
    <row r="5" spans="1:3" ht="15">
      <c r="A5" s="35" t="s">
        <v>144</v>
      </c>
      <c r="B5" s="35"/>
      <c r="C5" s="3"/>
    </row>
    <row r="6" spans="1:3" ht="15">
      <c r="A6" s="4"/>
      <c r="B6" s="4"/>
      <c r="C6" s="3"/>
    </row>
    <row r="7" spans="1:8" s="8" customFormat="1" ht="14.25">
      <c r="A7" s="5" t="s">
        <v>1</v>
      </c>
      <c r="B7" s="5" t="s">
        <v>2</v>
      </c>
      <c r="C7" s="6"/>
      <c r="D7" s="6"/>
      <c r="E7" s="6"/>
      <c r="F7" s="6"/>
      <c r="G7" s="6"/>
      <c r="H7" s="7" t="s">
        <v>143</v>
      </c>
    </row>
    <row r="8" spans="1:9" ht="18" customHeight="1">
      <c r="A8" s="6" t="s">
        <v>3</v>
      </c>
      <c r="B8" s="24" t="s">
        <v>4</v>
      </c>
      <c r="C8" s="9" t="e">
        <f>C9+#REF!+#REF!</f>
        <v>#REF!</v>
      </c>
      <c r="D8" s="9" t="e">
        <f>D9+#REF!+#REF!</f>
        <v>#REF!</v>
      </c>
      <c r="E8" s="9" t="e">
        <f>E9+#REF!+#REF!</f>
        <v>#REF!</v>
      </c>
      <c r="F8" s="9" t="e">
        <f>F9+#REF!+#REF!</f>
        <v>#REF!</v>
      </c>
      <c r="G8" s="10" t="e">
        <f>E8/D8</f>
        <v>#REF!</v>
      </c>
      <c r="H8" s="9">
        <f>H9+H26+H35+H51+H32+H23</f>
        <v>51450.8</v>
      </c>
      <c r="I8" s="11"/>
    </row>
    <row r="9" spans="1:8" ht="15.75" customHeight="1">
      <c r="A9" s="6" t="s">
        <v>5</v>
      </c>
      <c r="B9" s="24" t="s">
        <v>6</v>
      </c>
      <c r="C9" s="9">
        <f>C10+C18</f>
        <v>27564.090000000004</v>
      </c>
      <c r="D9" s="9">
        <f>D10+D18</f>
        <v>22261.3</v>
      </c>
      <c r="E9" s="9">
        <f>E10+E18</f>
        <v>15714.946</v>
      </c>
      <c r="F9" s="9">
        <f>F10+F18</f>
        <v>18183.4671</v>
      </c>
      <c r="G9" s="10">
        <f>E9/D9</f>
        <v>0.7059311900023808</v>
      </c>
      <c r="H9" s="9">
        <f>H10+H18+H21</f>
        <v>50715.8</v>
      </c>
    </row>
    <row r="10" spans="1:9" ht="21.75" customHeight="1">
      <c r="A10" s="12" t="s">
        <v>50</v>
      </c>
      <c r="B10" s="20" t="s">
        <v>7</v>
      </c>
      <c r="C10" s="13">
        <f>C11+C14</f>
        <v>21960.848</v>
      </c>
      <c r="D10" s="13">
        <f>D11+D14</f>
        <v>17020</v>
      </c>
      <c r="E10" s="13">
        <f>E11+E14</f>
        <v>11020.506</v>
      </c>
      <c r="F10" s="13">
        <f>F11+F14</f>
        <v>13019.5831</v>
      </c>
      <c r="G10" s="10">
        <f>E10/D10</f>
        <v>0.6475032902467684</v>
      </c>
      <c r="H10" s="14">
        <f>H11+H14</f>
        <v>33810.3</v>
      </c>
      <c r="I10" s="11"/>
    </row>
    <row r="11" spans="1:8" ht="33" customHeight="1">
      <c r="A11" s="12" t="s">
        <v>51</v>
      </c>
      <c r="B11" s="20" t="s">
        <v>8</v>
      </c>
      <c r="C11" s="14">
        <v>17038.771</v>
      </c>
      <c r="D11" s="14">
        <v>12420</v>
      </c>
      <c r="E11" s="15">
        <v>8970.265</v>
      </c>
      <c r="F11" s="13">
        <f>E11/10*12</f>
        <v>10764.318</v>
      </c>
      <c r="G11" s="10">
        <f>E11/D11</f>
        <v>0.7222435587761674</v>
      </c>
      <c r="H11" s="14">
        <f>H12+H13</f>
        <v>24505.3</v>
      </c>
    </row>
    <row r="12" spans="1:8" ht="33.75" customHeight="1">
      <c r="A12" s="12" t="s">
        <v>9</v>
      </c>
      <c r="B12" s="20" t="s">
        <v>8</v>
      </c>
      <c r="C12" s="14"/>
      <c r="D12" s="14"/>
      <c r="E12" s="15"/>
      <c r="F12" s="13"/>
      <c r="G12" s="10"/>
      <c r="H12" s="14">
        <v>24500</v>
      </c>
    </row>
    <row r="13" spans="1:8" ht="45" customHeight="1">
      <c r="A13" s="12" t="s">
        <v>10</v>
      </c>
      <c r="B13" s="20" t="s">
        <v>131</v>
      </c>
      <c r="C13" s="14"/>
      <c r="D13" s="14"/>
      <c r="E13" s="15"/>
      <c r="F13" s="13"/>
      <c r="G13" s="10"/>
      <c r="H13" s="14">
        <v>5.3</v>
      </c>
    </row>
    <row r="14" spans="1:8" ht="33.75" customHeight="1">
      <c r="A14" s="12" t="s">
        <v>52</v>
      </c>
      <c r="B14" s="20" t="s">
        <v>11</v>
      </c>
      <c r="C14" s="14">
        <v>4922.077</v>
      </c>
      <c r="D14" s="14">
        <v>4600</v>
      </c>
      <c r="E14" s="15">
        <v>2050.241</v>
      </c>
      <c r="F14" s="13">
        <f>E14/10*11</f>
        <v>2255.2651</v>
      </c>
      <c r="G14" s="10">
        <f>E14/D14</f>
        <v>0.4457045652173913</v>
      </c>
      <c r="H14" s="14">
        <f>H15+H16</f>
        <v>9305</v>
      </c>
    </row>
    <row r="15" spans="1:8" ht="57.75" customHeight="1">
      <c r="A15" s="12" t="s">
        <v>12</v>
      </c>
      <c r="B15" s="20" t="s">
        <v>101</v>
      </c>
      <c r="C15" s="14"/>
      <c r="D15" s="14"/>
      <c r="E15" s="15"/>
      <c r="F15" s="13"/>
      <c r="G15" s="10"/>
      <c r="H15" s="14">
        <v>9300</v>
      </c>
    </row>
    <row r="16" spans="1:8" ht="45" customHeight="1">
      <c r="A16" s="12" t="s">
        <v>13</v>
      </c>
      <c r="B16" s="20" t="s">
        <v>102</v>
      </c>
      <c r="C16" s="14"/>
      <c r="D16" s="14"/>
      <c r="E16" s="15"/>
      <c r="F16" s="13"/>
      <c r="G16" s="10"/>
      <c r="H16" s="14">
        <v>5</v>
      </c>
    </row>
    <row r="17" spans="1:8" ht="45" customHeight="1">
      <c r="A17" s="12" t="s">
        <v>145</v>
      </c>
      <c r="B17" s="20" t="s">
        <v>146</v>
      </c>
      <c r="C17" s="14"/>
      <c r="D17" s="14"/>
      <c r="E17" s="15"/>
      <c r="F17" s="13"/>
      <c r="G17" s="10"/>
      <c r="H17" s="14">
        <v>0</v>
      </c>
    </row>
    <row r="18" spans="1:8" ht="18" customHeight="1">
      <c r="A18" s="12" t="s">
        <v>53</v>
      </c>
      <c r="B18" s="20" t="s">
        <v>14</v>
      </c>
      <c r="C18" s="14">
        <v>5603.242</v>
      </c>
      <c r="D18" s="14">
        <v>5241.3</v>
      </c>
      <c r="E18" s="15">
        <v>4694.44</v>
      </c>
      <c r="F18" s="13">
        <f>E18/10*11</f>
        <v>5163.884</v>
      </c>
      <c r="G18" s="10">
        <f>E18/D18</f>
        <v>0.8956632896418826</v>
      </c>
      <c r="H18" s="14">
        <f>H19+H20</f>
        <v>14481.2</v>
      </c>
    </row>
    <row r="19" spans="1:8" ht="17.25" customHeight="1">
      <c r="A19" s="12" t="s">
        <v>15</v>
      </c>
      <c r="B19" s="20" t="s">
        <v>14</v>
      </c>
      <c r="C19" s="14"/>
      <c r="D19" s="14"/>
      <c r="E19" s="15"/>
      <c r="F19" s="13"/>
      <c r="G19" s="10"/>
      <c r="H19" s="14">
        <f>14466.2</f>
        <v>14466.2</v>
      </c>
    </row>
    <row r="20" spans="1:8" ht="33" customHeight="1">
      <c r="A20" s="12" t="s">
        <v>16</v>
      </c>
      <c r="B20" s="20" t="s">
        <v>103</v>
      </c>
      <c r="C20" s="14"/>
      <c r="D20" s="14"/>
      <c r="E20" s="15"/>
      <c r="F20" s="13"/>
      <c r="G20" s="10"/>
      <c r="H20" s="14">
        <v>15</v>
      </c>
    </row>
    <row r="21" spans="1:8" ht="18.75" customHeight="1">
      <c r="A21" s="12" t="s">
        <v>60</v>
      </c>
      <c r="B21" s="20" t="s">
        <v>59</v>
      </c>
      <c r="C21" s="14"/>
      <c r="D21" s="14"/>
      <c r="E21" s="15"/>
      <c r="F21" s="13"/>
      <c r="G21" s="10"/>
      <c r="H21" s="14">
        <f>H22</f>
        <v>2424.3</v>
      </c>
    </row>
    <row r="22" spans="1:8" ht="33" customHeight="1">
      <c r="A22" s="12" t="s">
        <v>61</v>
      </c>
      <c r="B22" s="20" t="s">
        <v>70</v>
      </c>
      <c r="C22" s="14"/>
      <c r="D22" s="14"/>
      <c r="E22" s="15"/>
      <c r="F22" s="13"/>
      <c r="G22" s="10"/>
      <c r="H22" s="14">
        <f>3500-850-250+24.3</f>
        <v>2424.3</v>
      </c>
    </row>
    <row r="23" spans="1:8" s="19" customFormat="1" ht="36" customHeight="1">
      <c r="A23" s="6" t="s">
        <v>89</v>
      </c>
      <c r="B23" s="24" t="s">
        <v>90</v>
      </c>
      <c r="C23" s="9">
        <v>5</v>
      </c>
      <c r="D23" s="9"/>
      <c r="E23" s="16"/>
      <c r="F23" s="17"/>
      <c r="G23" s="10"/>
      <c r="H23" s="9">
        <f>H24</f>
        <v>5</v>
      </c>
    </row>
    <row r="24" spans="1:8" ht="19.5" customHeight="1">
      <c r="A24" s="12" t="s">
        <v>91</v>
      </c>
      <c r="B24" s="20" t="s">
        <v>92</v>
      </c>
      <c r="C24" s="14">
        <v>5</v>
      </c>
      <c r="D24" s="14"/>
      <c r="E24" s="15"/>
      <c r="F24" s="13"/>
      <c r="G24" s="10"/>
      <c r="H24" s="14">
        <f>H25</f>
        <v>5</v>
      </c>
    </row>
    <row r="25" spans="1:8" ht="21.75" customHeight="1">
      <c r="A25" s="12" t="s">
        <v>93</v>
      </c>
      <c r="B25" s="20" t="s">
        <v>94</v>
      </c>
      <c r="C25" s="14">
        <v>5</v>
      </c>
      <c r="D25" s="14"/>
      <c r="E25" s="15"/>
      <c r="F25" s="13"/>
      <c r="G25" s="10"/>
      <c r="H25" s="14">
        <v>5</v>
      </c>
    </row>
    <row r="26" spans="1:8" ht="31.5" customHeight="1">
      <c r="A26" s="6" t="s">
        <v>17</v>
      </c>
      <c r="B26" s="24" t="s">
        <v>49</v>
      </c>
      <c r="C26" s="17" t="e">
        <f>#REF!</f>
        <v>#REF!</v>
      </c>
      <c r="D26" s="17" t="e">
        <f>#REF!</f>
        <v>#REF!</v>
      </c>
      <c r="E26" s="17" t="e">
        <f>#REF!</f>
        <v>#REF!</v>
      </c>
      <c r="F26" s="17" t="e">
        <f>#REF!</f>
        <v>#REF!</v>
      </c>
      <c r="G26" s="10" t="e">
        <f aca="true" t="shared" si="0" ref="G26:G41">E26/D26</f>
        <v>#REF!</v>
      </c>
      <c r="H26" s="9">
        <f>H27</f>
        <v>0</v>
      </c>
    </row>
    <row r="27" spans="1:8" ht="15.75" customHeight="1">
      <c r="A27" s="12" t="s">
        <v>104</v>
      </c>
      <c r="B27" s="20" t="s">
        <v>132</v>
      </c>
      <c r="C27" s="17"/>
      <c r="D27" s="17"/>
      <c r="E27" s="17"/>
      <c r="F27" s="17"/>
      <c r="G27" s="10"/>
      <c r="H27" s="9">
        <f>H28</f>
        <v>0</v>
      </c>
    </row>
    <row r="28" spans="1:8" ht="17.25" customHeight="1">
      <c r="A28" s="12" t="s">
        <v>62</v>
      </c>
      <c r="B28" s="20" t="s">
        <v>63</v>
      </c>
      <c r="C28" s="17"/>
      <c r="D28" s="17"/>
      <c r="E28" s="17"/>
      <c r="F28" s="17"/>
      <c r="G28" s="10"/>
      <c r="H28" s="14">
        <f>H29</f>
        <v>0</v>
      </c>
    </row>
    <row r="29" spans="1:8" ht="31.5" customHeight="1">
      <c r="A29" s="12" t="s">
        <v>48</v>
      </c>
      <c r="B29" s="20" t="s">
        <v>71</v>
      </c>
      <c r="C29" s="14">
        <v>185.9</v>
      </c>
      <c r="D29" s="13">
        <v>100</v>
      </c>
      <c r="E29" s="13">
        <v>-27</v>
      </c>
      <c r="F29" s="15">
        <v>0</v>
      </c>
      <c r="G29" s="10">
        <f t="shared" si="0"/>
        <v>-0.27</v>
      </c>
      <c r="H29" s="14">
        <f>H30+H31</f>
        <v>0</v>
      </c>
    </row>
    <row r="30" spans="1:8" ht="61.5" customHeight="1">
      <c r="A30" s="12" t="s">
        <v>64</v>
      </c>
      <c r="B30" s="20" t="s">
        <v>105</v>
      </c>
      <c r="C30" s="14"/>
      <c r="D30" s="13"/>
      <c r="E30" s="13"/>
      <c r="F30" s="15"/>
      <c r="G30" s="10"/>
      <c r="H30" s="14">
        <v>0</v>
      </c>
    </row>
    <row r="31" spans="1:8" ht="33" customHeight="1">
      <c r="A31" s="12" t="s">
        <v>65</v>
      </c>
      <c r="B31" s="20" t="s">
        <v>66</v>
      </c>
      <c r="C31" s="14"/>
      <c r="D31" s="13"/>
      <c r="E31" s="13"/>
      <c r="F31" s="15"/>
      <c r="G31" s="10"/>
      <c r="H31" s="14">
        <v>0</v>
      </c>
    </row>
    <row r="32" spans="1:8" s="19" customFormat="1" ht="30.75" customHeight="1">
      <c r="A32" s="6" t="s">
        <v>72</v>
      </c>
      <c r="B32" s="24" t="s">
        <v>73</v>
      </c>
      <c r="C32" s="9"/>
      <c r="D32" s="17"/>
      <c r="E32" s="17"/>
      <c r="F32" s="16"/>
      <c r="G32" s="10"/>
      <c r="H32" s="9">
        <f>H33</f>
        <v>0</v>
      </c>
    </row>
    <row r="33" spans="1:8" ht="66" customHeight="1">
      <c r="A33" s="12" t="s">
        <v>75</v>
      </c>
      <c r="B33" s="20" t="s">
        <v>76</v>
      </c>
      <c r="C33" s="14"/>
      <c r="D33" s="13"/>
      <c r="E33" s="13"/>
      <c r="F33" s="15"/>
      <c r="G33" s="10"/>
      <c r="H33" s="14">
        <f>H34</f>
        <v>0</v>
      </c>
    </row>
    <row r="34" spans="1:8" ht="77.25" customHeight="1">
      <c r="A34" s="12" t="s">
        <v>74</v>
      </c>
      <c r="B34" s="20" t="s">
        <v>77</v>
      </c>
      <c r="C34" s="14"/>
      <c r="D34" s="13"/>
      <c r="E34" s="13"/>
      <c r="F34" s="15"/>
      <c r="G34" s="10"/>
      <c r="H34" s="14">
        <v>0</v>
      </c>
    </row>
    <row r="35" spans="1:8" ht="17.25" customHeight="1">
      <c r="A35" s="6" t="s">
        <v>18</v>
      </c>
      <c r="B35" s="24" t="s">
        <v>19</v>
      </c>
      <c r="C35" s="17">
        <f>C37+C39+C36</f>
        <v>1841.9</v>
      </c>
      <c r="D35" s="17">
        <f>D37+D39+D36</f>
        <v>1212</v>
      </c>
      <c r="E35" s="16">
        <f>E37+E39+E36</f>
        <v>906.2</v>
      </c>
      <c r="F35" s="16">
        <f>F37+F39+F36</f>
        <v>1001.708888888889</v>
      </c>
      <c r="G35" s="10">
        <f t="shared" si="0"/>
        <v>0.7476897689768978</v>
      </c>
      <c r="H35" s="9">
        <f>H36+H39</f>
        <v>730</v>
      </c>
    </row>
    <row r="36" spans="1:8" ht="46.5" customHeight="1">
      <c r="A36" s="12" t="s">
        <v>20</v>
      </c>
      <c r="B36" s="20" t="s">
        <v>106</v>
      </c>
      <c r="C36" s="14">
        <v>538.6</v>
      </c>
      <c r="D36" s="15">
        <v>400</v>
      </c>
      <c r="E36" s="15">
        <v>230.3</v>
      </c>
      <c r="F36" s="13">
        <f>E36/10*11</f>
        <v>253.33</v>
      </c>
      <c r="G36" s="10">
        <f t="shared" si="0"/>
        <v>0.57575</v>
      </c>
      <c r="H36" s="14">
        <v>330</v>
      </c>
    </row>
    <row r="37" spans="1:8" ht="30">
      <c r="A37" s="12" t="s">
        <v>21</v>
      </c>
      <c r="B37" s="20" t="s">
        <v>22</v>
      </c>
      <c r="C37" s="14"/>
      <c r="D37" s="13">
        <f>D38</f>
        <v>0</v>
      </c>
      <c r="E37" s="15"/>
      <c r="F37" s="18"/>
      <c r="G37" s="10" t="e">
        <f t="shared" si="0"/>
        <v>#DIV/0!</v>
      </c>
      <c r="H37" s="14">
        <v>0</v>
      </c>
    </row>
    <row r="38" spans="1:8" ht="47.25" customHeight="1">
      <c r="A38" s="12" t="s">
        <v>133</v>
      </c>
      <c r="B38" s="20" t="s">
        <v>85</v>
      </c>
      <c r="C38" s="14"/>
      <c r="D38" s="15">
        <v>0</v>
      </c>
      <c r="E38" s="18"/>
      <c r="F38" s="18"/>
      <c r="G38" s="10" t="e">
        <f t="shared" si="0"/>
        <v>#DIV/0!</v>
      </c>
      <c r="H38" s="14">
        <v>0</v>
      </c>
    </row>
    <row r="39" spans="1:8" ht="33.75" customHeight="1">
      <c r="A39" s="12" t="s">
        <v>23</v>
      </c>
      <c r="B39" s="20" t="s">
        <v>24</v>
      </c>
      <c r="C39" s="15">
        <f>C40</f>
        <v>1303.3</v>
      </c>
      <c r="D39" s="15">
        <f>D40</f>
        <v>812</v>
      </c>
      <c r="E39" s="15">
        <f>E40</f>
        <v>675.9</v>
      </c>
      <c r="F39" s="13">
        <f>F40</f>
        <v>748.3788888888889</v>
      </c>
      <c r="G39" s="10">
        <f t="shared" si="0"/>
        <v>0.8323891625615764</v>
      </c>
      <c r="H39" s="14">
        <f>H40</f>
        <v>400</v>
      </c>
    </row>
    <row r="40" spans="1:8" ht="45" customHeight="1">
      <c r="A40" s="12" t="s">
        <v>25</v>
      </c>
      <c r="B40" s="20" t="s">
        <v>78</v>
      </c>
      <c r="C40" s="15">
        <f>C41+C44+C45</f>
        <v>1303.3</v>
      </c>
      <c r="D40" s="15">
        <f>D41+D44+D45</f>
        <v>812</v>
      </c>
      <c r="E40" s="15">
        <f>E41+E44+E45</f>
        <v>675.9</v>
      </c>
      <c r="F40" s="13">
        <f>F41+F44+F45</f>
        <v>748.3788888888889</v>
      </c>
      <c r="G40" s="10">
        <f t="shared" si="0"/>
        <v>0.8323891625615764</v>
      </c>
      <c r="H40" s="14">
        <f>H41+H43+H44+H45+H46+H42</f>
        <v>400</v>
      </c>
    </row>
    <row r="41" spans="1:8" ht="59.25" customHeight="1">
      <c r="A41" s="12" t="s">
        <v>26</v>
      </c>
      <c r="B41" s="20" t="s">
        <v>107</v>
      </c>
      <c r="C41" s="14">
        <v>975</v>
      </c>
      <c r="D41" s="15">
        <v>450</v>
      </c>
      <c r="E41" s="15">
        <v>380</v>
      </c>
      <c r="F41" s="13">
        <f>E41/10*11</f>
        <v>418</v>
      </c>
      <c r="G41" s="10">
        <f t="shared" si="0"/>
        <v>0.8444444444444444</v>
      </c>
      <c r="H41" s="14">
        <v>10</v>
      </c>
    </row>
    <row r="42" spans="1:8" ht="59.25" customHeight="1">
      <c r="A42" s="12" t="s">
        <v>147</v>
      </c>
      <c r="B42" s="20" t="s">
        <v>107</v>
      </c>
      <c r="C42" s="14"/>
      <c r="D42" s="15"/>
      <c r="E42" s="15"/>
      <c r="F42" s="13"/>
      <c r="G42" s="10"/>
      <c r="H42" s="14">
        <v>330</v>
      </c>
    </row>
    <row r="43" spans="1:8" ht="46.5" customHeight="1">
      <c r="A43" s="12" t="s">
        <v>27</v>
      </c>
      <c r="B43" s="20" t="s">
        <v>47</v>
      </c>
      <c r="C43" s="14">
        <v>10</v>
      </c>
      <c r="D43" s="15">
        <v>0</v>
      </c>
      <c r="E43" s="15">
        <v>50</v>
      </c>
      <c r="F43" s="13">
        <f>E43/9*11.5</f>
        <v>63.888888888888886</v>
      </c>
      <c r="G43" s="10">
        <v>50</v>
      </c>
      <c r="H43" s="14">
        <v>10</v>
      </c>
    </row>
    <row r="44" spans="1:8" ht="46.5" customHeight="1">
      <c r="A44" s="12" t="s">
        <v>28</v>
      </c>
      <c r="B44" s="20" t="s">
        <v>47</v>
      </c>
      <c r="C44" s="14">
        <v>305.3</v>
      </c>
      <c r="D44" s="15">
        <v>300</v>
      </c>
      <c r="E44" s="15">
        <v>255.9</v>
      </c>
      <c r="F44" s="13">
        <f>E44/10*11</f>
        <v>281.49</v>
      </c>
      <c r="G44" s="10">
        <f>E44/D44</f>
        <v>0.853</v>
      </c>
      <c r="H44" s="14">
        <v>20</v>
      </c>
    </row>
    <row r="45" spans="1:8" ht="48" customHeight="1">
      <c r="A45" s="12" t="s">
        <v>29</v>
      </c>
      <c r="B45" s="20" t="s">
        <v>67</v>
      </c>
      <c r="C45" s="14">
        <v>23</v>
      </c>
      <c r="D45" s="15">
        <v>62</v>
      </c>
      <c r="E45" s="15">
        <v>40</v>
      </c>
      <c r="F45" s="13">
        <f>E45/9*11</f>
        <v>48.88888888888889</v>
      </c>
      <c r="G45" s="10">
        <f>E45/D45</f>
        <v>0.6451612903225806</v>
      </c>
      <c r="H45" s="14">
        <v>30</v>
      </c>
    </row>
    <row r="46" spans="1:8" ht="46.5" customHeight="1">
      <c r="A46" s="12" t="s">
        <v>108</v>
      </c>
      <c r="B46" s="20" t="s">
        <v>88</v>
      </c>
      <c r="C46" s="14"/>
      <c r="D46" s="15"/>
      <c r="E46" s="15"/>
      <c r="F46" s="13"/>
      <c r="G46" s="10"/>
      <c r="H46" s="14">
        <v>0</v>
      </c>
    </row>
    <row r="47" spans="1:8" ht="35.25" customHeight="1">
      <c r="A47" s="12" t="s">
        <v>134</v>
      </c>
      <c r="B47" s="20" t="s">
        <v>135</v>
      </c>
      <c r="C47" s="14"/>
      <c r="D47" s="15"/>
      <c r="E47" s="15"/>
      <c r="F47" s="13"/>
      <c r="G47" s="10"/>
      <c r="H47" s="14">
        <v>0</v>
      </c>
    </row>
    <row r="48" spans="1:8" ht="60" customHeight="1">
      <c r="A48" s="12" t="s">
        <v>136</v>
      </c>
      <c r="B48" s="20" t="s">
        <v>137</v>
      </c>
      <c r="C48" s="14"/>
      <c r="D48" s="15"/>
      <c r="E48" s="15"/>
      <c r="F48" s="13"/>
      <c r="G48" s="10"/>
      <c r="H48" s="14">
        <v>0</v>
      </c>
    </row>
    <row r="49" spans="1:8" ht="33.75" customHeight="1">
      <c r="A49" s="12" t="s">
        <v>138</v>
      </c>
      <c r="B49" s="20" t="s">
        <v>139</v>
      </c>
      <c r="C49" s="14"/>
      <c r="D49" s="15"/>
      <c r="E49" s="15"/>
      <c r="F49" s="13"/>
      <c r="G49" s="10"/>
      <c r="H49" s="14">
        <v>0</v>
      </c>
    </row>
    <row r="50" spans="1:8" ht="59.25" customHeight="1">
      <c r="A50" s="12" t="s">
        <v>141</v>
      </c>
      <c r="B50" s="20" t="s">
        <v>140</v>
      </c>
      <c r="C50" s="14"/>
      <c r="D50" s="15"/>
      <c r="E50" s="15"/>
      <c r="F50" s="13"/>
      <c r="G50" s="10"/>
      <c r="H50" s="14">
        <v>0</v>
      </c>
    </row>
    <row r="51" spans="1:8" ht="18" customHeight="1">
      <c r="A51" s="6" t="s">
        <v>30</v>
      </c>
      <c r="B51" s="24" t="s">
        <v>31</v>
      </c>
      <c r="C51" s="17">
        <v>0</v>
      </c>
      <c r="D51" s="17">
        <v>0</v>
      </c>
      <c r="E51" s="17">
        <v>0</v>
      </c>
      <c r="F51" s="17">
        <v>0</v>
      </c>
      <c r="G51" s="10"/>
      <c r="H51" s="9">
        <f>H53</f>
        <v>0</v>
      </c>
    </row>
    <row r="52" spans="1:8" ht="17.25" customHeight="1">
      <c r="A52" s="12" t="s">
        <v>109</v>
      </c>
      <c r="B52" s="20" t="s">
        <v>110</v>
      </c>
      <c r="C52" s="17"/>
      <c r="D52" s="17"/>
      <c r="E52" s="17"/>
      <c r="F52" s="17"/>
      <c r="G52" s="10"/>
      <c r="H52" s="9">
        <v>0</v>
      </c>
    </row>
    <row r="53" spans="1:8" ht="33" customHeight="1">
      <c r="A53" s="12" t="s">
        <v>55</v>
      </c>
      <c r="B53" s="20" t="s">
        <v>84</v>
      </c>
      <c r="C53" s="14"/>
      <c r="D53" s="15">
        <v>0</v>
      </c>
      <c r="E53" s="18"/>
      <c r="F53" s="18"/>
      <c r="G53" s="10"/>
      <c r="H53" s="14">
        <v>0</v>
      </c>
    </row>
    <row r="54" spans="1:8" ht="17.25" customHeight="1">
      <c r="A54" s="12" t="s">
        <v>111</v>
      </c>
      <c r="B54" s="20" t="s">
        <v>112</v>
      </c>
      <c r="C54" s="14"/>
      <c r="D54" s="15"/>
      <c r="E54" s="18"/>
      <c r="F54" s="18"/>
      <c r="G54" s="10"/>
      <c r="H54" s="14">
        <v>0</v>
      </c>
    </row>
    <row r="55" spans="1:8" ht="31.5" customHeight="1">
      <c r="A55" s="12" t="s">
        <v>86</v>
      </c>
      <c r="B55" s="20" t="s">
        <v>87</v>
      </c>
      <c r="C55" s="14"/>
      <c r="D55" s="15"/>
      <c r="E55" s="18"/>
      <c r="F55" s="18"/>
      <c r="G55" s="10"/>
      <c r="H55" s="14">
        <v>0</v>
      </c>
    </row>
    <row r="56" spans="1:8" ht="15.75" customHeight="1">
      <c r="A56" s="6" t="s">
        <v>32</v>
      </c>
      <c r="B56" s="24" t="s">
        <v>46</v>
      </c>
      <c r="C56" s="16">
        <f>C57</f>
        <v>21273.33</v>
      </c>
      <c r="D56" s="16">
        <f>D57</f>
        <v>8416.7</v>
      </c>
      <c r="E56" s="16">
        <f>E57</f>
        <v>4441.267</v>
      </c>
      <c r="F56" s="16">
        <f>F57</f>
        <v>6473.967</v>
      </c>
      <c r="G56" s="10">
        <f>E56/D56</f>
        <v>0.5276731973338719</v>
      </c>
      <c r="H56" s="9">
        <f>H61+H64+H78</f>
        <v>22938.2</v>
      </c>
    </row>
    <row r="57" spans="1:8" ht="33" customHeight="1">
      <c r="A57" s="12" t="s">
        <v>33</v>
      </c>
      <c r="B57" s="20" t="s">
        <v>34</v>
      </c>
      <c r="C57" s="15">
        <f>C62+C64</f>
        <v>21273.33</v>
      </c>
      <c r="D57" s="15">
        <f>D62+D64</f>
        <v>8416.7</v>
      </c>
      <c r="E57" s="15">
        <f>E62+E64</f>
        <v>4441.267</v>
      </c>
      <c r="F57" s="15">
        <f>F62+F64</f>
        <v>6473.967</v>
      </c>
      <c r="G57" s="27">
        <f>E57/D57</f>
        <v>0.5276731973338719</v>
      </c>
      <c r="H57" s="14">
        <f>H58+H62+H64</f>
        <v>22938.2</v>
      </c>
    </row>
    <row r="58" spans="1:8" s="19" customFormat="1" ht="33" customHeight="1">
      <c r="A58" s="6" t="s">
        <v>35</v>
      </c>
      <c r="B58" s="29" t="s">
        <v>36</v>
      </c>
      <c r="C58" s="9">
        <v>0</v>
      </c>
      <c r="D58" s="16">
        <v>0</v>
      </c>
      <c r="E58" s="28">
        <v>0</v>
      </c>
      <c r="F58" s="17">
        <v>0</v>
      </c>
      <c r="G58" s="10">
        <v>0</v>
      </c>
      <c r="H58" s="9">
        <v>0</v>
      </c>
    </row>
    <row r="59" spans="1:8" ht="31.5" customHeight="1">
      <c r="A59" s="12" t="s">
        <v>113</v>
      </c>
      <c r="B59" s="32" t="s">
        <v>37</v>
      </c>
      <c r="C59" s="14">
        <v>0</v>
      </c>
      <c r="D59" s="15">
        <v>0</v>
      </c>
      <c r="E59" s="18">
        <v>0</v>
      </c>
      <c r="F59" s="13">
        <v>0</v>
      </c>
      <c r="G59" s="10">
        <v>0</v>
      </c>
      <c r="H59" s="14">
        <v>0</v>
      </c>
    </row>
    <row r="60" spans="1:8" ht="45" customHeight="1">
      <c r="A60" s="12" t="s">
        <v>114</v>
      </c>
      <c r="B60" s="32" t="s">
        <v>79</v>
      </c>
      <c r="C60" s="14"/>
      <c r="D60" s="15"/>
      <c r="E60" s="18"/>
      <c r="F60" s="13"/>
      <c r="G60" s="10"/>
      <c r="H60" s="14">
        <v>0</v>
      </c>
    </row>
    <row r="61" spans="1:8" s="19" customFormat="1" ht="31.5" customHeight="1">
      <c r="A61" s="6" t="s">
        <v>115</v>
      </c>
      <c r="B61" s="29" t="s">
        <v>116</v>
      </c>
      <c r="C61" s="9"/>
      <c r="D61" s="16"/>
      <c r="E61" s="28"/>
      <c r="F61" s="17"/>
      <c r="G61" s="10"/>
      <c r="H61" s="9">
        <f>H62</f>
        <v>10000</v>
      </c>
    </row>
    <row r="62" spans="1:8" ht="17.25" customHeight="1">
      <c r="A62" s="12" t="s">
        <v>117</v>
      </c>
      <c r="B62" s="20" t="s">
        <v>38</v>
      </c>
      <c r="C62" s="15">
        <f>C63</f>
        <v>16978.722</v>
      </c>
      <c r="D62" s="15">
        <f>D63</f>
        <v>2000</v>
      </c>
      <c r="E62" s="15">
        <f>E63</f>
        <v>0</v>
      </c>
      <c r="F62" s="15">
        <f>F63</f>
        <v>2000</v>
      </c>
      <c r="G62" s="10">
        <f aca="true" t="shared" si="1" ref="G62:G72">E62/D62</f>
        <v>0</v>
      </c>
      <c r="H62" s="14">
        <f>H63</f>
        <v>10000</v>
      </c>
    </row>
    <row r="63" spans="1:8" ht="33.75" customHeight="1">
      <c r="A63" s="12" t="s">
        <v>118</v>
      </c>
      <c r="B63" s="20" t="s">
        <v>80</v>
      </c>
      <c r="C63" s="14">
        <v>16978.722</v>
      </c>
      <c r="D63" s="15">
        <v>2000</v>
      </c>
      <c r="E63" s="15">
        <v>0</v>
      </c>
      <c r="F63" s="15">
        <v>2000</v>
      </c>
      <c r="G63" s="10">
        <f t="shared" si="1"/>
        <v>0</v>
      </c>
      <c r="H63" s="14">
        <v>10000</v>
      </c>
    </row>
    <row r="64" spans="1:8" s="19" customFormat="1" ht="33" customHeight="1">
      <c r="A64" s="6" t="s">
        <v>95</v>
      </c>
      <c r="B64" s="24" t="s">
        <v>39</v>
      </c>
      <c r="C64" s="9">
        <f>C65+C69</f>
        <v>4294.608</v>
      </c>
      <c r="D64" s="9">
        <f>D65+D69</f>
        <v>6416.7</v>
      </c>
      <c r="E64" s="9">
        <f>E65+E69</f>
        <v>4441.267</v>
      </c>
      <c r="F64" s="9">
        <f>F65+F69</f>
        <v>4473.967</v>
      </c>
      <c r="G64" s="10">
        <f t="shared" si="1"/>
        <v>0.6921419109511119</v>
      </c>
      <c r="H64" s="9">
        <f>H65+H69</f>
        <v>12938.2</v>
      </c>
    </row>
    <row r="65" spans="1:8" ht="35.25" customHeight="1">
      <c r="A65" s="12" t="s">
        <v>96</v>
      </c>
      <c r="B65" s="20" t="s">
        <v>40</v>
      </c>
      <c r="C65" s="13">
        <f>C67+C68</f>
        <v>497.677</v>
      </c>
      <c r="D65" s="13">
        <f>D67+D68</f>
        <v>967.7</v>
      </c>
      <c r="E65" s="13">
        <f>E67+E68</f>
        <v>703.64</v>
      </c>
      <c r="F65" s="13">
        <f>F67+F68</f>
        <v>736.34</v>
      </c>
      <c r="G65" s="10">
        <f t="shared" si="1"/>
        <v>0.7271261754676035</v>
      </c>
      <c r="H65" s="14">
        <f>H67+H68</f>
        <v>1752.9</v>
      </c>
    </row>
    <row r="66" spans="1:8" ht="47.25" customHeight="1">
      <c r="A66" s="12" t="s">
        <v>119</v>
      </c>
      <c r="B66" s="20" t="s">
        <v>120</v>
      </c>
      <c r="C66" s="13"/>
      <c r="D66" s="13"/>
      <c r="E66" s="13"/>
      <c r="F66" s="13"/>
      <c r="G66" s="10"/>
      <c r="H66" s="14">
        <f>H67+H68</f>
        <v>1752.9</v>
      </c>
    </row>
    <row r="67" spans="1:8" ht="59.25" customHeight="1">
      <c r="A67" s="12" t="s">
        <v>97</v>
      </c>
      <c r="B67" s="20" t="s">
        <v>56</v>
      </c>
      <c r="C67" s="14">
        <v>497.677</v>
      </c>
      <c r="D67" s="13">
        <v>935</v>
      </c>
      <c r="E67" s="15">
        <v>703.64</v>
      </c>
      <c r="F67" s="21">
        <v>703.64</v>
      </c>
      <c r="G67" s="10">
        <f t="shared" si="1"/>
        <v>0.7525561497326203</v>
      </c>
      <c r="H67" s="14">
        <v>1746</v>
      </c>
    </row>
    <row r="68" spans="1:8" ht="77.25" customHeight="1">
      <c r="A68" s="12" t="s">
        <v>121</v>
      </c>
      <c r="B68" s="20" t="s">
        <v>41</v>
      </c>
      <c r="C68" s="14"/>
      <c r="D68" s="14">
        <v>32.7</v>
      </c>
      <c r="E68" s="15">
        <v>0</v>
      </c>
      <c r="F68" s="15">
        <v>32.7</v>
      </c>
      <c r="G68" s="10">
        <f t="shared" si="1"/>
        <v>0</v>
      </c>
      <c r="H68" s="14">
        <v>6.9</v>
      </c>
    </row>
    <row r="69" spans="1:13" ht="46.5" customHeight="1">
      <c r="A69" s="12" t="s">
        <v>98</v>
      </c>
      <c r="B69" s="20" t="s">
        <v>42</v>
      </c>
      <c r="C69" s="13">
        <f>C70</f>
        <v>3796.931</v>
      </c>
      <c r="D69" s="13">
        <f>D70</f>
        <v>5449</v>
      </c>
      <c r="E69" s="13">
        <f>E70</f>
        <v>3737.627</v>
      </c>
      <c r="F69" s="13">
        <f>F70</f>
        <v>3737.627</v>
      </c>
      <c r="G69" s="10">
        <f t="shared" si="1"/>
        <v>0.6859289777940907</v>
      </c>
      <c r="H69" s="14">
        <f>H70</f>
        <v>11185.300000000001</v>
      </c>
      <c r="M69" s="22"/>
    </row>
    <row r="70" spans="1:8" ht="48" customHeight="1">
      <c r="A70" s="12" t="s">
        <v>122</v>
      </c>
      <c r="B70" s="20" t="s">
        <v>123</v>
      </c>
      <c r="C70" s="13">
        <f>C71+C72</f>
        <v>3796.931</v>
      </c>
      <c r="D70" s="13">
        <f>D71+D72</f>
        <v>5449</v>
      </c>
      <c r="E70" s="13">
        <f>E71+E72</f>
        <v>3737.627</v>
      </c>
      <c r="F70" s="13">
        <f>F71+F72</f>
        <v>3737.627</v>
      </c>
      <c r="G70" s="10">
        <f t="shared" si="1"/>
        <v>0.6859289777940907</v>
      </c>
      <c r="H70" s="14">
        <f>H71+H72</f>
        <v>11185.300000000001</v>
      </c>
    </row>
    <row r="71" spans="1:8" ht="33" customHeight="1">
      <c r="A71" s="12" t="s">
        <v>99</v>
      </c>
      <c r="B71" s="20" t="s">
        <v>57</v>
      </c>
      <c r="C71" s="14">
        <v>3524.31</v>
      </c>
      <c r="D71" s="15">
        <v>5036</v>
      </c>
      <c r="E71" s="15">
        <v>3438.95</v>
      </c>
      <c r="F71" s="14">
        <v>3438.95</v>
      </c>
      <c r="G71" s="10">
        <f t="shared" si="1"/>
        <v>0.6828733121525019</v>
      </c>
      <c r="H71" s="14">
        <v>8552.2</v>
      </c>
    </row>
    <row r="72" spans="1:8" ht="30.75" customHeight="1">
      <c r="A72" s="12" t="s">
        <v>100</v>
      </c>
      <c r="B72" s="20" t="s">
        <v>58</v>
      </c>
      <c r="C72" s="14">
        <v>272.621</v>
      </c>
      <c r="D72" s="15">
        <v>413</v>
      </c>
      <c r="E72" s="15">
        <v>298.677</v>
      </c>
      <c r="F72" s="15">
        <v>298.677</v>
      </c>
      <c r="G72" s="10">
        <f t="shared" si="1"/>
        <v>0.7231888619854722</v>
      </c>
      <c r="H72" s="14">
        <v>2633.1</v>
      </c>
    </row>
    <row r="73" spans="1:8" s="19" customFormat="1" ht="18.75" customHeight="1">
      <c r="A73" s="6" t="s">
        <v>124</v>
      </c>
      <c r="B73" s="24" t="s">
        <v>125</v>
      </c>
      <c r="C73" s="9"/>
      <c r="D73" s="16"/>
      <c r="E73" s="16"/>
      <c r="F73" s="16"/>
      <c r="G73" s="10"/>
      <c r="H73" s="9">
        <f>H75</f>
        <v>0</v>
      </c>
    </row>
    <row r="74" spans="1:8" s="19" customFormat="1" ht="31.5" customHeight="1">
      <c r="A74" s="12" t="s">
        <v>126</v>
      </c>
      <c r="B74" s="20" t="s">
        <v>81</v>
      </c>
      <c r="C74" s="9"/>
      <c r="D74" s="16"/>
      <c r="E74" s="16"/>
      <c r="F74" s="16"/>
      <c r="G74" s="10"/>
      <c r="H74" s="9">
        <f>H75</f>
        <v>0</v>
      </c>
    </row>
    <row r="75" spans="1:8" ht="33.75" customHeight="1">
      <c r="A75" s="12" t="s">
        <v>127</v>
      </c>
      <c r="B75" s="20" t="s">
        <v>81</v>
      </c>
      <c r="C75" s="14"/>
      <c r="D75" s="15">
        <v>0</v>
      </c>
      <c r="E75" s="23">
        <f>E76</f>
        <v>0</v>
      </c>
      <c r="F75" s="18"/>
      <c r="G75" s="10"/>
      <c r="H75" s="14">
        <v>0</v>
      </c>
    </row>
    <row r="76" spans="1:8" s="19" customFormat="1" ht="60" customHeight="1">
      <c r="A76" s="6" t="s">
        <v>43</v>
      </c>
      <c r="B76" s="29" t="s">
        <v>44</v>
      </c>
      <c r="C76" s="9"/>
      <c r="D76" s="16">
        <v>0</v>
      </c>
      <c r="E76" s="28"/>
      <c r="F76" s="16">
        <v>0</v>
      </c>
      <c r="G76" s="10"/>
      <c r="H76" s="9">
        <v>0</v>
      </c>
    </row>
    <row r="77" spans="1:8" ht="90" customHeight="1">
      <c r="A77" s="12" t="s">
        <v>54</v>
      </c>
      <c r="B77" s="32" t="s">
        <v>82</v>
      </c>
      <c r="C77" s="14"/>
      <c r="D77" s="15">
        <v>0</v>
      </c>
      <c r="E77" s="18"/>
      <c r="F77" s="18"/>
      <c r="G77" s="10"/>
      <c r="H77" s="14">
        <v>0</v>
      </c>
    </row>
    <row r="78" spans="1:8" ht="46.5" customHeight="1">
      <c r="A78" s="6" t="s">
        <v>68</v>
      </c>
      <c r="B78" s="24" t="s">
        <v>69</v>
      </c>
      <c r="C78" s="14"/>
      <c r="D78" s="16">
        <v>0</v>
      </c>
      <c r="E78" s="18"/>
      <c r="F78" s="18"/>
      <c r="G78" s="10" t="e">
        <f>E78/D78</f>
        <v>#DIV/0!</v>
      </c>
      <c r="H78" s="9">
        <f>H80</f>
        <v>0</v>
      </c>
    </row>
    <row r="79" spans="1:8" ht="48.75" customHeight="1">
      <c r="A79" s="12" t="s">
        <v>128</v>
      </c>
      <c r="B79" s="20" t="s">
        <v>83</v>
      </c>
      <c r="C79" s="14"/>
      <c r="D79" s="16"/>
      <c r="E79" s="18"/>
      <c r="F79" s="18"/>
      <c r="G79" s="10"/>
      <c r="H79" s="9">
        <f>H80</f>
        <v>0</v>
      </c>
    </row>
    <row r="80" spans="1:8" ht="48.75" customHeight="1">
      <c r="A80" s="12" t="s">
        <v>129</v>
      </c>
      <c r="B80" s="20" t="s">
        <v>130</v>
      </c>
      <c r="C80" s="14"/>
      <c r="D80" s="16"/>
      <c r="E80" s="18"/>
      <c r="F80" s="18"/>
      <c r="G80" s="10"/>
      <c r="H80" s="14">
        <v>0</v>
      </c>
    </row>
    <row r="81" spans="1:8" ht="15">
      <c r="A81" s="25"/>
      <c r="B81" s="33" t="s">
        <v>45</v>
      </c>
      <c r="C81" s="17" t="e">
        <f>C8+C35+C56+C26</f>
        <v>#REF!</v>
      </c>
      <c r="D81" s="17" t="e">
        <f>D8+D35+D56+D26</f>
        <v>#REF!</v>
      </c>
      <c r="E81" s="17" t="e">
        <f>E8+E35+E56+E26</f>
        <v>#REF!</v>
      </c>
      <c r="F81" s="17" t="e">
        <f>F8+F35+F56+F26</f>
        <v>#REF!</v>
      </c>
      <c r="G81" s="10" t="e">
        <f>E81/D81</f>
        <v>#REF!</v>
      </c>
      <c r="H81" s="9">
        <f>H8+H56</f>
        <v>74389</v>
      </c>
    </row>
    <row r="82" ht="15">
      <c r="A82" s="2"/>
    </row>
    <row r="84" spans="1:5" ht="17.25" customHeight="1">
      <c r="A84" s="2"/>
      <c r="E84" s="26"/>
    </row>
    <row r="85" spans="1:5" ht="15">
      <c r="A85" s="2"/>
      <c r="E85" s="26"/>
    </row>
  </sheetData>
  <sheetProtection selectLockedCells="1" selectUnlockedCells="1"/>
  <mergeCells count="4">
    <mergeCell ref="A4:B4"/>
    <mergeCell ref="A5:B5"/>
    <mergeCell ref="B1:H1"/>
    <mergeCell ref="B2:H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2017-11-09T08:22:42Z</cp:lastPrinted>
  <dcterms:created xsi:type="dcterms:W3CDTF">2011-04-06T13:32:23Z</dcterms:created>
  <dcterms:modified xsi:type="dcterms:W3CDTF">2018-08-16T11:24:42Z</dcterms:modified>
  <cp:category/>
  <cp:version/>
  <cp:contentType/>
  <cp:contentStatus/>
</cp:coreProperties>
</file>