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620" windowWidth="11205" windowHeight="1425" tabRatio="865" activeTab="1"/>
  </bookViews>
  <sheets>
    <sheet name="функц. прил.2" sheetId="72" r:id="rId1"/>
    <sheet name="ведом. прил.3" sheetId="56" r:id="rId2"/>
    <sheet name="Лист1" sheetId="71" r:id="rId3"/>
  </sheets>
  <definedNames>
    <definedName name="_xlnm._FilterDatabase" localSheetId="1" hidden="1">'ведом. прил.3'!$A$35:$F$177</definedName>
    <definedName name="_xlnm._FilterDatabase" localSheetId="0" hidden="1">'функц. прил.2'!$A$15:$E$174</definedName>
  </definedNames>
  <calcPr calcId="145621" refMode="R1C1"/>
</workbook>
</file>

<file path=xl/calcChain.xml><?xml version="1.0" encoding="utf-8"?>
<calcChain xmlns="http://schemas.openxmlformats.org/spreadsheetml/2006/main">
  <c r="F87" i="72" l="1"/>
  <c r="F177" i="72"/>
  <c r="G180" i="56"/>
  <c r="G90" i="56"/>
  <c r="G74" i="56" l="1"/>
  <c r="G73" i="56"/>
  <c r="G127" i="56" l="1"/>
  <c r="G109" i="56"/>
  <c r="F124" i="72"/>
  <c r="F106" i="72"/>
  <c r="F53" i="72" l="1"/>
  <c r="F73" i="72"/>
  <c r="G62" i="56"/>
  <c r="G76" i="56"/>
  <c r="G10" i="56"/>
  <c r="G70" i="56"/>
  <c r="G69" i="56"/>
  <c r="G152" i="56"/>
  <c r="G153" i="56"/>
  <c r="G15" i="56"/>
  <c r="G19" i="56"/>
  <c r="G141" i="56"/>
  <c r="G140" i="56"/>
  <c r="G138" i="56"/>
  <c r="G137" i="56"/>
  <c r="G135" i="56"/>
  <c r="G134" i="56"/>
  <c r="G132" i="56"/>
  <c r="G131" i="56"/>
  <c r="G129" i="56"/>
  <c r="G128" i="56"/>
  <c r="G126" i="56"/>
  <c r="G125" i="56"/>
  <c r="G124" i="56" s="1"/>
  <c r="G123" i="56"/>
  <c r="G122" i="56" s="1"/>
  <c r="G121" i="56"/>
  <c r="G118" i="56"/>
  <c r="G117" i="56"/>
  <c r="G116" i="56"/>
  <c r="G114" i="56"/>
  <c r="G113" i="56"/>
  <c r="G111" i="56"/>
  <c r="G110" i="56"/>
  <c r="G108" i="56"/>
  <c r="G107" i="56"/>
  <c r="G106" i="56" s="1"/>
  <c r="G68" i="56"/>
  <c r="G156" i="56"/>
  <c r="G147" i="56"/>
  <c r="G98" i="56"/>
  <c r="G59" i="56"/>
  <c r="G31" i="56"/>
  <c r="G30" i="56"/>
  <c r="G24" i="56"/>
  <c r="G23" i="56"/>
  <c r="F59" i="72"/>
  <c r="G105" i="56" l="1"/>
  <c r="G120" i="56"/>
  <c r="F23" i="72"/>
  <c r="F19" i="72" s="1"/>
  <c r="F153" i="72"/>
  <c r="F144" i="72"/>
  <c r="F120" i="72"/>
  <c r="F113" i="72"/>
  <c r="F105" i="72"/>
  <c r="F108" i="72"/>
  <c r="F111" i="72"/>
  <c r="F115" i="72"/>
  <c r="F119" i="72"/>
  <c r="F122" i="72"/>
  <c r="F123" i="72"/>
  <c r="F126" i="72"/>
  <c r="F129" i="72"/>
  <c r="F110" i="72"/>
  <c r="F107" i="72"/>
  <c r="F104" i="72"/>
  <c r="F103" i="72" s="1"/>
  <c r="F128" i="72"/>
  <c r="F125" i="72"/>
  <c r="F114" i="72"/>
  <c r="F132" i="72"/>
  <c r="F135" i="72"/>
  <c r="F138" i="72"/>
  <c r="F134" i="72"/>
  <c r="F131" i="72"/>
  <c r="F95" i="72"/>
  <c r="F50" i="72"/>
  <c r="F67" i="72"/>
  <c r="F66" i="72" s="1"/>
  <c r="F24" i="72"/>
  <c r="G104" i="56" l="1"/>
  <c r="G103" i="56" s="1"/>
  <c r="F121" i="72"/>
  <c r="F117" i="72"/>
  <c r="F118" i="72"/>
  <c r="F160" i="72" l="1"/>
  <c r="F137" i="72" l="1"/>
  <c r="F102" i="72" l="1"/>
  <c r="F101" i="72" s="1"/>
  <c r="G163" i="56"/>
  <c r="F165" i="72" l="1"/>
  <c r="G168" i="56"/>
  <c r="G185" i="56" l="1"/>
  <c r="F182" i="72"/>
  <c r="G67" i="56" l="1"/>
  <c r="G66" i="56" s="1"/>
  <c r="F58" i="72"/>
  <c r="F57" i="72" s="1"/>
  <c r="G43" i="56"/>
  <c r="F34" i="72"/>
  <c r="F55" i="72" l="1"/>
  <c r="F54" i="72" s="1"/>
  <c r="G64" i="56"/>
  <c r="G63" i="56" s="1"/>
  <c r="G29" i="56" l="1"/>
  <c r="G28" i="56" s="1"/>
  <c r="F65" i="72"/>
  <c r="F64" i="72" l="1"/>
  <c r="G184" i="56" l="1"/>
  <c r="G162" i="56"/>
  <c r="G158" i="56" l="1"/>
  <c r="G157" i="56" s="1"/>
  <c r="F155" i="72"/>
  <c r="F154" i="72" s="1"/>
  <c r="F22" i="72" l="1"/>
  <c r="G39" i="56" l="1"/>
  <c r="F31" i="72" l="1"/>
  <c r="G161" i="56" l="1"/>
  <c r="G160" i="56" s="1"/>
  <c r="F159" i="72"/>
  <c r="F158" i="72"/>
  <c r="F157" i="72" s="1"/>
  <c r="F20" i="72"/>
  <c r="G20" i="56"/>
  <c r="G101" i="56" l="1"/>
  <c r="G100" i="56" s="1"/>
  <c r="G99" i="56" s="1"/>
  <c r="F98" i="72" l="1"/>
  <c r="F97" i="72" s="1"/>
  <c r="F96" i="72" s="1"/>
  <c r="G61" i="56" l="1"/>
  <c r="G60" i="56" s="1"/>
  <c r="G56" i="56" s="1"/>
  <c r="G34" i="56" s="1"/>
  <c r="F52" i="72" l="1"/>
  <c r="F51" i="72" s="1"/>
  <c r="F47" i="72" s="1"/>
  <c r="G92" i="56" l="1"/>
  <c r="G91" i="56" s="1"/>
  <c r="F89" i="72" l="1"/>
  <c r="F88" i="72" s="1"/>
  <c r="F181" i="72" l="1"/>
  <c r="F86" i="72" l="1"/>
  <c r="G89" i="56"/>
  <c r="G86" i="56"/>
  <c r="F83" i="72"/>
  <c r="F80" i="72"/>
  <c r="G83" i="56"/>
  <c r="G80" i="56"/>
  <c r="F77" i="72"/>
  <c r="F72" i="72" l="1"/>
  <c r="G75" i="56"/>
  <c r="G150" i="56"/>
  <c r="F147" i="72"/>
  <c r="G146" i="56"/>
  <c r="F143" i="72"/>
  <c r="F164" i="72" l="1"/>
  <c r="G167" i="56"/>
  <c r="G97" i="56" l="1"/>
  <c r="G58" i="56"/>
  <c r="G45" i="56"/>
  <c r="G37" i="56"/>
  <c r="G13" i="56"/>
  <c r="F94" i="72"/>
  <c r="F49" i="72"/>
  <c r="F36" i="72"/>
  <c r="F28" i="72"/>
  <c r="F13" i="72"/>
  <c r="G171" i="56" l="1"/>
  <c r="G50" i="56"/>
  <c r="G155" i="56"/>
  <c r="F152" i="72"/>
  <c r="F168" i="72"/>
  <c r="F41" i="72"/>
  <c r="G47" i="56" l="1"/>
  <c r="G48" i="56"/>
  <c r="F39" i="72"/>
  <c r="F38" i="72"/>
  <c r="G179" i="56" l="1"/>
  <c r="F176" i="72"/>
  <c r="G22" i="56" l="1"/>
  <c r="F171" i="72" l="1"/>
  <c r="G174" i="56"/>
  <c r="G17" i="56" l="1"/>
  <c r="F17" i="72"/>
  <c r="G173" i="56"/>
  <c r="F170" i="72"/>
  <c r="G12" i="56" l="1"/>
  <c r="G11" i="56" s="1"/>
  <c r="F12" i="72"/>
  <c r="F11" i="72" s="1"/>
  <c r="F33" i="72" l="1"/>
  <c r="G42" i="56"/>
  <c r="F30" i="72" l="1"/>
  <c r="G40" i="56" l="1"/>
  <c r="F93" i="72"/>
  <c r="F92" i="72" s="1"/>
  <c r="F91" i="72" l="1"/>
  <c r="F35" i="72" l="1"/>
  <c r="G44" i="56" l="1"/>
  <c r="F100" i="72" l="1"/>
  <c r="G16" i="56"/>
  <c r="F180" i="72"/>
  <c r="F179" i="72" s="1"/>
  <c r="F178" i="72" s="1"/>
  <c r="F175" i="72"/>
  <c r="F174" i="72" s="1"/>
  <c r="F173" i="72" s="1"/>
  <c r="F167" i="72"/>
  <c r="F166" i="72" s="1"/>
  <c r="F163" i="72"/>
  <c r="F162" i="72" s="1"/>
  <c r="F151" i="72"/>
  <c r="F146" i="72"/>
  <c r="F145" i="72" s="1"/>
  <c r="F142" i="72"/>
  <c r="F141" i="72" s="1"/>
  <c r="F71" i="72"/>
  <c r="F70" i="72" s="1"/>
  <c r="F85" i="72"/>
  <c r="F82" i="72"/>
  <c r="F79" i="72"/>
  <c r="F76" i="72"/>
  <c r="F63" i="72"/>
  <c r="F48" i="72"/>
  <c r="F44" i="72"/>
  <c r="F43" i="72" s="1"/>
  <c r="F27" i="72"/>
  <c r="F26" i="72" s="1"/>
  <c r="F16" i="72"/>
  <c r="F15" i="72" s="1"/>
  <c r="G96" i="56"/>
  <c r="G95" i="56" s="1"/>
  <c r="G82" i="56"/>
  <c r="G94" i="56" l="1"/>
  <c r="F10" i="72"/>
  <c r="F150" i="72"/>
  <c r="F149" i="72" s="1"/>
  <c r="F75" i="72"/>
  <c r="F74" i="72" s="1"/>
  <c r="F69" i="72" s="1"/>
  <c r="F161" i="72"/>
  <c r="F140" i="72"/>
  <c r="F183" i="72" l="1"/>
  <c r="G183" i="56" l="1"/>
  <c r="G182" i="56" s="1"/>
  <c r="G181" i="56" s="1"/>
  <c r="G178" i="56"/>
  <c r="G177" i="56" s="1"/>
  <c r="G176" i="56" s="1"/>
  <c r="G170" i="56"/>
  <c r="G169" i="56" s="1"/>
  <c r="G166" i="56"/>
  <c r="G165" i="56" s="1"/>
  <c r="G154" i="56"/>
  <c r="G149" i="56"/>
  <c r="G148" i="56" s="1"/>
  <c r="G145" i="56"/>
  <c r="G144" i="56" s="1"/>
  <c r="G88" i="56"/>
  <c r="G78" i="56" s="1"/>
  <c r="G85" i="56"/>
  <c r="G79" i="56"/>
  <c r="G27" i="56"/>
  <c r="G26" i="56" s="1"/>
  <c r="G57" i="56"/>
  <c r="G53" i="56"/>
  <c r="G52" i="56" s="1"/>
  <c r="G36" i="56"/>
  <c r="G35" i="56" s="1"/>
  <c r="G143" i="56" l="1"/>
  <c r="G9" i="56"/>
  <c r="G77" i="56"/>
  <c r="G72" i="56" s="1"/>
  <c r="G33" i="56" s="1"/>
  <c r="G186" i="56" s="1"/>
  <c r="G164" i="56"/>
</calcChain>
</file>

<file path=xl/sharedStrings.xml><?xml version="1.0" encoding="utf-8"?>
<sst xmlns="http://schemas.openxmlformats.org/spreadsheetml/2006/main" count="1532" uniqueCount="348">
  <si>
    <t>6.1.</t>
  </si>
  <si>
    <t>0100</t>
  </si>
  <si>
    <t>Код целевой статьи</t>
  </si>
  <si>
    <t>0309</t>
  </si>
  <si>
    <t>0700</t>
  </si>
  <si>
    <t>0800</t>
  </si>
  <si>
    <t xml:space="preserve"> Наименование статей</t>
  </si>
  <si>
    <t>Код раздела и подраздела</t>
  </si>
  <si>
    <t>Код вида расходов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</si>
  <si>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</si>
  <si>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</si>
  <si>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</si>
  <si>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</si>
  <si>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</si>
  <si>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</si>
  <si>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</si>
  <si>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</si>
  <si>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</si>
  <si>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</si>
  <si>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</si>
  <si>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</si>
  <si>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310</t>
  </si>
  <si>
    <t>7</t>
  </si>
  <si>
    <t>5</t>
  </si>
  <si>
    <t>0102</t>
  </si>
  <si>
    <t>1.1.1.1</t>
  </si>
  <si>
    <t>1.1.1</t>
  </si>
  <si>
    <t>0104</t>
  </si>
  <si>
    <t>6</t>
  </si>
  <si>
    <t>2</t>
  </si>
  <si>
    <t>6.1.1</t>
  </si>
  <si>
    <t>1.1</t>
  </si>
  <si>
    <t>2.1.1</t>
  </si>
  <si>
    <t>3.1</t>
  </si>
  <si>
    <t>3.1.1</t>
  </si>
  <si>
    <t>4.1</t>
  </si>
  <si>
    <t>7.1.1</t>
  </si>
  <si>
    <t>9.1</t>
  </si>
  <si>
    <t>ОБЩЕГОСУДАРСТВЕННЫЕ ВОПРОСЫ</t>
  </si>
  <si>
    <t>1.3.1</t>
  </si>
  <si>
    <t>3</t>
  </si>
  <si>
    <t>4</t>
  </si>
  <si>
    <t>5.1.1</t>
  </si>
  <si>
    <t>Благоустройство</t>
  </si>
  <si>
    <t>0503</t>
  </si>
  <si>
    <t>8</t>
  </si>
  <si>
    <t>9.1.1</t>
  </si>
  <si>
    <t>№        п/п</t>
  </si>
  <si>
    <t>Код по ГРБС</t>
  </si>
  <si>
    <t>7.1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</si>
  <si>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</si>
  <si>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</si>
  <si>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</t>
  </si>
  <si>
    <t>Глава местной администрации (исполнительно-распорядительного органа муниципального образования)</t>
  </si>
  <si>
    <t>Формирование архивных фондов органов местного самоуправления,муниципальных предприятий и учреждений</t>
  </si>
  <si>
    <t>Физическая культура и спорт</t>
  </si>
  <si>
    <t>Охрана семьи и детства</t>
  </si>
  <si>
    <t>Содержание и обеспечение деятельности местной администрации по решению вопросов местного значения</t>
  </si>
  <si>
    <t>1.2.1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</si>
  <si>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</si>
  <si>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</si>
  <si>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</si>
  <si>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</si>
  <si>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</si>
  <si>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</si>
  <si>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</si>
  <si>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</si>
  <si>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</si>
  <si>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</si>
  <si>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7.2.1</t>
  </si>
  <si>
    <t>Культура, кинематография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</si>
  <si>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</si>
  <si>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1003</t>
  </si>
  <si>
    <t>Социальное обеспечение населения</t>
  </si>
  <si>
    <t>9</t>
  </si>
  <si>
    <t>7.2.2</t>
  </si>
  <si>
    <t>1.3</t>
  </si>
  <si>
    <t>Компенсации депутатам, осуществляющим свои полномочия на непостоянной основе</t>
  </si>
  <si>
    <t>ВЕДОМСТВЕННАЯ СТРУКТУРА</t>
  </si>
  <si>
    <t>240</t>
  </si>
  <si>
    <t>Прочие мероприятия в области благоустройства</t>
  </si>
  <si>
    <t>Озеленение территории муниципального образования</t>
  </si>
  <si>
    <t>Благоустройство территории муниципального образования, связанное с обеспечением  санитарного благополучия населения</t>
  </si>
  <si>
    <t>870</t>
  </si>
  <si>
    <t>Резервные средства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</si>
  <si>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</si>
  <si>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930</t>
  </si>
  <si>
    <t>МЕСТНАЯ АДМИНИСТРАЦИЯ МУНИЦИПАЛЬНОГО ОБРАЗОВАНИЯ КРАСНЕНЬКАЯ РЕЧКА</t>
  </si>
  <si>
    <t>2.1</t>
  </si>
  <si>
    <t>2.1.1.1</t>
  </si>
  <si>
    <t>Защита населения и территории от чрезвычайных ситуаций природного и техногенного характера, гражданская оборона</t>
  </si>
  <si>
    <t>1.5</t>
  </si>
  <si>
    <t>1.5.1</t>
  </si>
  <si>
    <t>0705</t>
  </si>
  <si>
    <t>Профессиональная подготовка, переподготовка и повышение квалификации</t>
  </si>
  <si>
    <t>120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</si>
  <si>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</si>
  <si>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Национальная экономика</t>
  </si>
  <si>
    <t>Общеэкономические вопросы</t>
  </si>
  <si>
    <t>0401</t>
  </si>
  <si>
    <t>0400</t>
  </si>
  <si>
    <t>5.1</t>
  </si>
  <si>
    <t>5.2</t>
  </si>
  <si>
    <t>5.2.1</t>
  </si>
  <si>
    <t>7.2.</t>
  </si>
  <si>
    <t>8.1.</t>
  </si>
  <si>
    <t>2.4</t>
  </si>
  <si>
    <t>МУНИЦИПАЛЬНЫЙ СОВЕТ МУНИЦИПАЛЬНОГО ОБРАЗОВАНИЯ МУНИЦИПАЛЬНЫЙ ОКРУГ КРАСНЕНЬКАЯ РЕЧКА</t>
  </si>
  <si>
    <t>2.1.2.1</t>
  </si>
  <si>
    <t>2.1.3</t>
  </si>
  <si>
    <t>2.1.3.1</t>
  </si>
  <si>
    <t>2.2</t>
  </si>
  <si>
    <t>2.2.1</t>
  </si>
  <si>
    <t>2.3</t>
  </si>
  <si>
    <t>2.3.1.1</t>
  </si>
  <si>
    <t>2.5</t>
  </si>
  <si>
    <t>2.6</t>
  </si>
  <si>
    <t>2.7</t>
  </si>
  <si>
    <t>2.8</t>
  </si>
  <si>
    <t>2.9</t>
  </si>
  <si>
    <t>Иные закупки товаров, работ и услуг для обеспечения муниципальных нужд</t>
  </si>
  <si>
    <t xml:space="preserve">Расходы на выплаты персоналу муниципальных органов </t>
  </si>
  <si>
    <t>850</t>
  </si>
  <si>
    <t>Уплата налогов, сборов и иных платежей</t>
  </si>
  <si>
    <t>962</t>
  </si>
  <si>
    <t xml:space="preserve">РАСПРЕДЕЛЕНИЕ БЮДЖЕТНЫХ АССИГНОВАНИЙ </t>
  </si>
  <si>
    <t>2.1.1.2.</t>
  </si>
  <si>
    <t>2.1.2</t>
  </si>
  <si>
    <t>1000</t>
  </si>
  <si>
    <t>200</t>
  </si>
  <si>
    <t>Закупка товаров, работ и услуг для государственных 
(муниципальных) нужд</t>
  </si>
  <si>
    <t>100</t>
  </si>
  <si>
    <t>800</t>
  </si>
  <si>
    <t>300</t>
  </si>
  <si>
    <t>Социальное обеспечение и иные выплаты 
населению</t>
  </si>
  <si>
    <t>Иные бюджетные ассигнования</t>
  </si>
  <si>
    <t>1.1.2.1</t>
  </si>
  <si>
    <t>1.1.2.2</t>
  </si>
  <si>
    <t>2.3.1</t>
  </si>
  <si>
    <t>2.4.1</t>
  </si>
  <si>
    <t>2.4.1.1</t>
  </si>
  <si>
    <t>2.4.1.2</t>
  </si>
  <si>
    <t>2.4.1.3</t>
  </si>
  <si>
    <t>2.4.1.4</t>
  </si>
  <si>
    <t>2.5.1</t>
  </si>
  <si>
    <t>2.5.1.1</t>
  </si>
  <si>
    <t>2.5.2</t>
  </si>
  <si>
    <t>2.5.2.1</t>
  </si>
  <si>
    <t>2.6.1</t>
  </si>
  <si>
    <t>2.6.1.1</t>
  </si>
  <si>
    <t>2.7.1</t>
  </si>
  <si>
    <t>2.7.1.1</t>
  </si>
  <si>
    <t>2.7.2</t>
  </si>
  <si>
    <t>2.7.2.1</t>
  </si>
  <si>
    <t>2.7.2.2</t>
  </si>
  <si>
    <t>2.8.1</t>
  </si>
  <si>
    <t>2.8.1.1</t>
  </si>
  <si>
    <t>2.9.1</t>
  </si>
  <si>
    <t>2.9.1.1</t>
  </si>
  <si>
    <t>1.3.2</t>
  </si>
  <si>
    <t>Резервные фонды</t>
  </si>
  <si>
    <t>Публичные нормативные социальные выплаты гражданам</t>
  </si>
  <si>
    <t xml:space="preserve">Расходы на выплаты персоналу государственных
(муниципальных) органов
</t>
  </si>
  <si>
    <t>Расходы на выплаты персоналу государственных
(муниципальных) органов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</si>
  <si>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</si>
  <si>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Закупка товаров, работ и услуг для государственных
(муниципальных) нужд
</t>
  </si>
  <si>
    <t xml:space="preserve">Иные закупки товаров, работ и услуг для обеспечения
государственных (муниципальных) нужд
</t>
  </si>
  <si>
    <t>Иные закупки товаров, работ и услуг для обеспечения
государственных (муниципальных) нужд</t>
  </si>
  <si>
    <t>2.1.1.3</t>
  </si>
  <si>
    <t>1.3.3</t>
  </si>
  <si>
    <t>1.1.2</t>
  </si>
  <si>
    <t>1.2</t>
  </si>
  <si>
    <t>1.2.2</t>
  </si>
  <si>
    <t>Расходы на исполнение государственного
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</si>
  <si>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</si>
  <si>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</si>
  <si>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</si>
  <si>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для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</si>
  <si>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</si>
  <si>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Благоустройство придомовых и дворовых территорий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</si>
  <si>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</si>
  <si>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</si>
  <si>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Ведомственная целевая программа "Реализация мер по профилактике дорожно-транспортного травматизма на территории МО МО Красненькая речка"</t>
  </si>
  <si>
    <t>Ведомственная целевая программа "Профилактика правонарушений на территории МО МО Красненькая речка"</t>
  </si>
  <si>
    <t>Содержание и обеспечение деятельности представительного органа муниципального образования</t>
  </si>
  <si>
    <t xml:space="preserve">Формирование резервного фонда местной администрации муниципального образования </t>
  </si>
  <si>
    <t>Ведомственная целевая программа "Участие в деятельности по профилактике наркомании на территории МО МО Красненькая речка"</t>
  </si>
  <si>
    <t>Ведомственная целевая программа "Участие в деятельности по охране здоровья граждан от воздействия окружающего табачного дыма и последствий потребления табака на территории МО МО Красненькая речка"</t>
  </si>
  <si>
    <t>Ведомственная целевая программа "Проведение работ по организации и проведению досуговых мероприятий для жителей МО МО Красненькая речка"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</si>
  <si>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МО МО Красненькая речка"</t>
  </si>
  <si>
    <t>Ведомственная целевая программа "Организация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ищущих работу впервые на территории МО МО Красненькая речка"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</si>
  <si>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МО МО Красненькая речка"</t>
  </si>
  <si>
    <t>Ведомственная целевая программа "Обеспечение условий для развития на территории МО МО Красненькая речка физической культуры и массового спорта, организации и проведение официальных физкультурных мероприятий"</t>
  </si>
  <si>
    <t>Ведомственная целевая программа "Организация информирования населения и содержание средств массовой информации МО МО Красненькая речка"</t>
  </si>
  <si>
    <t xml:space="preserve">Ведомственная целевая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МО МО Красненькая речка" </t>
  </si>
  <si>
    <t>Формирование  и размещение муниципального заказа</t>
  </si>
  <si>
    <t>2.1.3.2</t>
  </si>
  <si>
    <t>Ведомственная целевая программа "Содействие развитию малого бизнеса на территории МО МО Красненькая речка"</t>
  </si>
  <si>
    <t xml:space="preserve">Содержание и обеспечение деятельности местной администрации по решению вопросов местного значения </t>
  </si>
  <si>
    <t>Ведомственные целевые программы</t>
  </si>
  <si>
    <t xml:space="preserve">Другие вопросы в области культуры, кинематографии </t>
  </si>
  <si>
    <t>0804</t>
  </si>
  <si>
    <t>Ведомственная целевая программа "Проведение работ по военно-патриотическому воспитанию граждан Российской Федерации МО МО Красненькая речка"</t>
  </si>
  <si>
    <t>00200 0001 1</t>
  </si>
  <si>
    <t>00200 0002 1</t>
  </si>
  <si>
    <t>00200 0001 2</t>
  </si>
  <si>
    <t>00200 0003 1</t>
  </si>
  <si>
    <t>00200 0003 2</t>
  </si>
  <si>
    <t>00200 G085 0</t>
  </si>
  <si>
    <t>07000 0006 1</t>
  </si>
  <si>
    <t>09000 0007 1</t>
  </si>
  <si>
    <t>09200 0044 1</t>
  </si>
  <si>
    <t>79500 0000 0</t>
  </si>
  <si>
    <t>79500 0049 1</t>
  </si>
  <si>
    <t>79500 0051 1</t>
  </si>
  <si>
    <t>79500 0053 1</t>
  </si>
  <si>
    <t>79500 0052 1</t>
  </si>
  <si>
    <t>79500 0054 1</t>
  </si>
  <si>
    <t>21900 0009 1</t>
  </si>
  <si>
    <t>79500 0010 1</t>
  </si>
  <si>
    <t>34500 0012 1</t>
  </si>
  <si>
    <t>60000 0000 0</t>
  </si>
  <si>
    <t>60000 0013 0</t>
  </si>
  <si>
    <t>60000 0014 0</t>
  </si>
  <si>
    <t>60000 0015 0</t>
  </si>
  <si>
    <t>60000 0016 0</t>
  </si>
  <si>
    <t>09200 0018 1</t>
  </si>
  <si>
    <t>43100 0019 1</t>
  </si>
  <si>
    <t>45000 0020 1</t>
  </si>
  <si>
    <t>79500 0056 1</t>
  </si>
  <si>
    <t>50500 0023 1</t>
  </si>
  <si>
    <t>51200 0024 1</t>
  </si>
  <si>
    <t>45700 0025 1</t>
  </si>
  <si>
    <t>51100 G087 0</t>
  </si>
  <si>
    <t>51100 G086 0</t>
  </si>
  <si>
    <t>09000 0007 2</t>
  </si>
  <si>
    <t>09200 G010 0</t>
  </si>
  <si>
    <t>320</t>
  </si>
  <si>
    <t>Социальные выплаты гражданам, кроме публичных нормативных социальных выплат</t>
  </si>
  <si>
    <t>Ведомственная целевая программа "Осуществление благоустройства придомовых и внутридворовых территорий МО МО Красненькая речка"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</si>
  <si>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</si>
  <si>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Выплата членских взносов на осуществление деятельности Совета муниципальных образований Санкт-Петербурга и содержание его органов</t>
  </si>
  <si>
    <t>1.2.3</t>
  </si>
  <si>
    <t>1.3.4</t>
  </si>
  <si>
    <t>1.4</t>
  </si>
  <si>
    <t>1.4.1</t>
  </si>
  <si>
    <t>1.5.2</t>
  </si>
  <si>
    <t>6.1.2</t>
  </si>
  <si>
    <t>6.2</t>
  </si>
  <si>
    <t>6.2.1</t>
  </si>
  <si>
    <t>2.1.1.4</t>
  </si>
  <si>
    <t>45000 0210 1</t>
  </si>
  <si>
    <t>2.6.1.2</t>
  </si>
  <si>
    <t>2.6.2</t>
  </si>
  <si>
    <t>2.6.2.1</t>
  </si>
  <si>
    <t>0412</t>
  </si>
  <si>
    <t>Другие вопросы в области национальной экономики</t>
  </si>
  <si>
    <t>2.3.2</t>
  </si>
  <si>
    <t>2.3.2.1</t>
  </si>
  <si>
    <t>3.2</t>
  </si>
  <si>
    <t>3.2.1</t>
  </si>
  <si>
    <t>0709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</si>
  <si>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</si>
  <si>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</si>
  <si>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0314</t>
  </si>
  <si>
    <t>2.2.2</t>
  </si>
  <si>
    <t>2.2.2.1</t>
  </si>
  <si>
    <t>2.2.3</t>
  </si>
  <si>
    <t>2.2.4</t>
  </si>
  <si>
    <t>2.2.5</t>
  </si>
  <si>
    <t>2.2.2.2</t>
  </si>
  <si>
    <t>2.2.2.3</t>
  </si>
  <si>
    <t>2.2.2.4</t>
  </si>
  <si>
    <t>2.2.2.5</t>
  </si>
  <si>
    <t>План на 2018 год</t>
  </si>
  <si>
    <t xml:space="preserve"> РАСХОДОВ МЕСТНОГО БЮДЖЕТА НА 2018 год</t>
  </si>
  <si>
    <t xml:space="preserve">  МЕСТНОГО БЮДЖЕТА ПО РАЗДЕЛАМ, ПОДРАЗДЕЛАМ, ЦЕЛЕВЫМ СТАТЬЯМ,</t>
  </si>
  <si>
    <t>ГРУППАМ И ПОДГРУППАМ ВИДОВ РАСХОДОВ КЛАССИФИКАЦИИ РАСХОДОВ БЮДЖЕТА НА 2018 год</t>
  </si>
  <si>
    <t>Приложение № 2</t>
  </si>
  <si>
    <t>Приложение № 3</t>
  </si>
  <si>
    <t>09000 0007 3</t>
  </si>
  <si>
    <t>2.1.3.3</t>
  </si>
  <si>
    <t xml:space="preserve">Ведомственная целевая программа "Содержание муниципальной информационной службы на территории муниципального образования МО Красненькая речка на 2018 год" </t>
  </si>
  <si>
    <t>1.5.3</t>
  </si>
  <si>
    <t>09000 0007 4</t>
  </si>
  <si>
    <t>1.5.4</t>
  </si>
  <si>
    <t>2.1.3.4</t>
  </si>
  <si>
    <t xml:space="preserve">Ведомственная целевая программа "Участие в создании условий для реализации 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 на территории муниципального образования МО Красненькая речка на 2018 год" </t>
  </si>
  <si>
    <t>60000 S1800</t>
  </si>
  <si>
    <t>4.1.6</t>
  </si>
  <si>
    <t>2.4.1.5</t>
  </si>
  <si>
    <t>2.4.1.6</t>
  </si>
  <si>
    <t xml:space="preserve">Расходы софинансирования на текущий ремонт придомовых территорий и территорий дворов, включая проезды и въезды, пешеходные дорожки, уширения для дополнительных парковочных мест за счет средств местного бюджета ВМО Красненькая речка    </t>
  </si>
  <si>
    <t xml:space="preserve">Расходы софинансирования на текущий ремонт придомовых территорий и территорий дворов, включая проезды и въезды, пешеходные дорожки, уширения для дополнительных парковочных мест за счет средств бюджета Санкт-Петербурга    </t>
  </si>
  <si>
    <t>60000 0013 1</t>
  </si>
  <si>
    <t>Установка, содержание и ремонт ограждений газонов</t>
  </si>
  <si>
    <t>60000 0013 2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</si>
  <si>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оборудования</t>
  </si>
  <si>
    <t>60000 0013 3</t>
  </si>
  <si>
    <t>60000 0014 1</t>
  </si>
  <si>
    <t>Обеспечение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</t>
  </si>
  <si>
    <t>60000 0015 1</t>
  </si>
  <si>
    <t>60000 0016 1</t>
  </si>
  <si>
    <t>Строительный контроль за выполнением работ по благоустройству территории</t>
  </si>
  <si>
    <t>60000 0016 3</t>
  </si>
  <si>
    <t>Расходы на разработку проектно-сметной документации в сфере благоустройства</t>
  </si>
  <si>
    <t>60000 0016 4</t>
  </si>
  <si>
    <t>Создание зон отдыха,в том числе обустройство, содержание и уборка территорий детских и спортивных площадок</t>
  </si>
  <si>
    <t>Закупка товаров, работ и услуг, направленных на озеленение территории муниципального образования</t>
  </si>
  <si>
    <t>60131 M1800</t>
  </si>
  <si>
    <t>60151 М1800</t>
  </si>
  <si>
    <t>2.4.1.7</t>
  </si>
  <si>
    <t>2.4.1.8</t>
  </si>
  <si>
    <t>2.4.1.9</t>
  </si>
  <si>
    <t xml:space="preserve">Расходы софинансирования на закупку товаров, работ и услуг, направленных на озеленение территории муниципального образования за счет средств местного бюджета ВМО Красненькая речка </t>
  </si>
  <si>
    <t>09000 0007 5</t>
  </si>
  <si>
    <t>2.1.3.5</t>
  </si>
  <si>
    <t>831</t>
  </si>
  <si>
    <t>830</t>
  </si>
  <si>
    <t>Исполнение судебных актов</t>
  </si>
  <si>
    <t>Исполнение судебных актов Росийской Федерации и мировых соглашений по возмещению причиненного вреда</t>
  </si>
  <si>
    <t xml:space="preserve">Исполнение судебных актов Российской Федерации и мировых соглашений по возмещению вреда, причиненных гражданину или юридическому лицу в результате незаконных действий (бездействия) органов местного самоуправления либо должностных лиц этих органов  </t>
  </si>
  <si>
    <t>09200 0044 2</t>
  </si>
  <si>
    <t>1.2.4</t>
  </si>
  <si>
    <t>Целевой взнос в Совет муниципальных образований Санкт-Петербурга на организацию празднования 20-летия органов местного самоуправления</t>
  </si>
  <si>
    <t>Текущий ремонт придомовых территорий и дворовых территорий, включая проезды и въезды, пешеходные дорожки, уширения для дополнительных парковочных мест</t>
  </si>
  <si>
    <t>1.1.3</t>
  </si>
  <si>
    <t>1.1.3.1</t>
  </si>
  <si>
    <t>1.1.3.2</t>
  </si>
  <si>
    <t>4.1.1</t>
  </si>
  <si>
    <t>4.1.2</t>
  </si>
  <si>
    <t>4.1.4</t>
  </si>
  <si>
    <t>4.1.3</t>
  </si>
  <si>
    <t>4.1.5</t>
  </si>
  <si>
    <t>4.1.7</t>
  </si>
  <si>
    <t>4.1.1.1</t>
  </si>
  <si>
    <t>4.1.1.2</t>
  </si>
  <si>
    <t>4.1.1.3</t>
  </si>
  <si>
    <t>4.1.2.1</t>
  </si>
  <si>
    <t>4.1.3.1</t>
  </si>
  <si>
    <t>4.1.4.1</t>
  </si>
  <si>
    <t>4.1.4.2</t>
  </si>
  <si>
    <t>4.1.4.3</t>
  </si>
  <si>
    <t>2.4.1.10</t>
  </si>
  <si>
    <t>2.4.1.11</t>
  </si>
  <si>
    <t>к решению Муниципального Совета муниципального образования  Красненькая речка</t>
  </si>
  <si>
    <t>от 15.08.2018 № 20</t>
  </si>
  <si>
    <t xml:space="preserve">к решению Муниципального Совета муниципального образования  Красненькая речка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</si>
</sst>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MS Sans Serif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5" fillId="0" borderId="0"/>
  </cellStyleXfs>
  <cellXfs count="65">
    <xf numFmtId="0" fontId="0" fillId="0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top"/>
    </xf>
    <xf numFmtId="49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center" vertical="center"/>
      <protection hidden="1"/>
    </xf>
    <xf numFmtId="49" fontId="8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 applyProtection="1">
      <alignment vertical="center"/>
      <protection hidden="1"/>
    </xf>
    <xf numFmtId="49" fontId="9" fillId="2" borderId="1" xfId="0" applyNumberFormat="1" applyFont="1" applyFill="1" applyBorder="1" applyAlignment="1" applyProtection="1">
      <alignment vertical="center"/>
      <protection hidden="1"/>
    </xf>
    <xf numFmtId="49" fontId="8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2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9" fillId="2" borderId="0" xfId="0" applyNumberFormat="1" applyFont="1" applyFill="1" applyBorder="1" applyAlignment="1" applyProtection="1">
      <alignment vertical="top"/>
    </xf>
    <xf numFmtId="49" fontId="9" fillId="2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left" vertical="top"/>
    </xf>
    <xf numFmtId="164" fontId="9" fillId="2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center"/>
      <protection hidden="1"/>
    </xf>
    <xf numFmtId="0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NumberFormat="1" applyFont="1" applyFill="1" applyBorder="1" applyAlignment="1" applyProtection="1">
      <alignment horizontal="left" vertical="top"/>
      <protection hidden="1"/>
    </xf>
    <xf numFmtId="0" fontId="9" fillId="2" borderId="0" xfId="0" applyNumberFormat="1" applyFont="1" applyFill="1" applyBorder="1" applyAlignment="1" applyProtection="1">
      <alignment horizontal="center" vertical="top"/>
      <protection hidden="1"/>
    </xf>
    <xf numFmtId="0" fontId="9" fillId="2" borderId="0" xfId="0" applyNumberFormat="1" applyFont="1" applyFill="1" applyBorder="1" applyAlignment="1" applyProtection="1">
      <alignment vertical="top"/>
      <protection hidden="1"/>
    </xf>
    <xf numFmtId="0" fontId="8" fillId="2" borderId="1" xfId="0" applyNumberFormat="1" applyFont="1" applyFill="1" applyBorder="1" applyAlignment="1" applyProtection="1">
      <alignment vertical="center" wrapText="1"/>
      <protection hidden="1"/>
    </xf>
    <xf numFmtId="0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2" applyNumberFormat="1" applyFont="1" applyFill="1" applyBorder="1" applyAlignment="1" applyProtection="1">
      <alignment horizontal="center" vertical="center"/>
    </xf>
    <xf numFmtId="49" fontId="9" fillId="2" borderId="1" xfId="2" applyNumberFormat="1" applyFont="1" applyFill="1" applyBorder="1" applyAlignment="1" applyProtection="1">
      <alignment horizontal="justify" vertical="center"/>
    </xf>
    <xf numFmtId="49" fontId="8" fillId="2" borderId="1" xfId="0" applyNumberFormat="1" applyFont="1" applyFill="1" applyBorder="1" applyAlignment="1" applyProtection="1">
      <alignment horizontal="left" vertical="center"/>
      <protection hidden="1"/>
    </xf>
    <xf numFmtId="49" fontId="8" fillId="2" borderId="1" xfId="0" applyNumberFormat="1" applyFont="1" applyFill="1" applyBorder="1" applyAlignment="1" applyProtection="1">
      <alignment horizontal="left" vertical="top"/>
      <protection hidden="1"/>
    </xf>
    <xf numFmtId="164" fontId="8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center"/>
      <protection hidden="1"/>
    </xf>
    <xf numFmtId="0" fontId="8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NumberFormat="1" applyFont="1" applyFill="1" applyBorder="1" applyAlignment="1" applyProtection="1">
      <alignment horizontal="center" vertical="top"/>
      <protection hidden="1"/>
    </xf>
    <xf numFmtId="0" fontId="8" fillId="2" borderId="0" xfId="0" applyNumberFormat="1" applyFont="1" applyFill="1" applyBorder="1" applyAlignment="1" applyProtection="1">
      <alignment vertical="top"/>
      <protection hidden="1"/>
    </xf>
    <xf numFmtId="12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9" fillId="2" borderId="1" xfId="0" applyNumberFormat="1" applyFont="1" applyFill="1" applyBorder="1" applyAlignment="1" applyProtection="1">
      <alignment horizontal="left" wrapText="1"/>
      <protection hidden="1"/>
    </xf>
    <xf numFmtId="0" fontId="9" fillId="2" borderId="0" xfId="0" applyNumberFormat="1" applyFont="1" applyFill="1" applyBorder="1" applyAlignment="1" applyProtection="1">
      <alignment horizontal="center" vertical="top"/>
    </xf>
    <xf numFmtId="2" fontId="9" fillId="2" borderId="0" xfId="0" applyNumberFormat="1" applyFont="1" applyFill="1" applyBorder="1" applyAlignment="1" applyProtection="1">
      <alignment vertical="top"/>
    </xf>
    <xf numFmtId="0" fontId="9" fillId="0" borderId="1" xfId="0" applyFont="1" applyBorder="1" applyAlignment="1">
      <alignment wrapText="1"/>
    </xf>
    <xf numFmtId="164" fontId="9" fillId="2" borderId="0" xfId="0" applyNumberFormat="1" applyFont="1" applyFill="1" applyBorder="1" applyAlignment="1" applyProtection="1">
      <alignment horizontal="right"/>
    </xf>
    <xf numFmtId="164" fontId="8" fillId="2" borderId="1" xfId="3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/>
      <protection hidden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 applyProtection="1">
      <alignment vertical="center" wrapText="1"/>
      <protection hidden="1"/>
    </xf>
    <xf numFmtId="0" fontId="9" fillId="2" borderId="0" xfId="0" applyNumberFormat="1" applyFont="1" applyFill="1" applyBorder="1" applyAlignment="1" applyProtection="1">
      <alignment horizontal="right" vertical="top"/>
    </xf>
    <xf numFmtId="0" fontId="9" fillId="2" borderId="1" xfId="0" applyFont="1" applyFill="1" applyBorder="1" applyAlignment="1">
      <alignment wrapText="1"/>
    </xf>
    <xf numFmtId="164" fontId="9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0" applyNumberFormat="1" applyFont="1" applyFill="1" applyBorder="1" applyAlignment="1" applyProtection="1">
      <alignment vertical="center" wrapText="1"/>
      <protection hidden="1"/>
    </xf>
    <xf numFmtId="0" fontId="9" fillId="2" borderId="0" xfId="0" applyNumberFormat="1" applyFont="1" applyFill="1" applyBorder="1" applyAlignment="1" applyProtection="1">
      <alignment horizontal="right" vertical="top"/>
    </xf>
    <xf numFmtId="0" fontId="9" fillId="2" borderId="2" xfId="0" applyNumberFormat="1" applyFont="1" applyFill="1" applyBorder="1" applyAlignment="1" applyProtection="1">
      <alignment horizontal="right" vertical="top"/>
    </xf>
    <xf numFmtId="0" fontId="9" fillId="2" borderId="0" xfId="0" applyNumberFormat="1" applyFont="1" applyFill="1" applyBorder="1" applyAlignment="1" applyProtection="1">
      <alignment horizontal="right" vertical="top"/>
    </xf>
    <xf numFmtId="0" fontId="9" fillId="2" borderId="0" xfId="0" applyNumberFormat="1" applyFont="1" applyFill="1" applyBorder="1" applyAlignment="1" applyProtection="1">
      <alignment horizontal="right" vertical="center"/>
      <protection locked="0"/>
    </xf>
    <xf numFmtId="49" fontId="9" fillId="2" borderId="0" xfId="0" applyNumberFormat="1" applyFont="1" applyFill="1" applyBorder="1" applyAlignment="1" applyProtection="1">
      <alignment horizontal="right" vertical="center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right" vertical="top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90"/>
  <sheetViews>
    <sheetView zoomScale="98" zoomScaleNormal="98" zoomScaleSheetLayoutView="115" workbookViewId="0">
      <selection activeCell="E3" sqref="E3:F3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13" style="41" customWidth="1"/>
    <col min="4" max="4" width="12" style="41" customWidth="1"/>
    <col min="5" max="5" width="9" style="1" customWidth="1"/>
    <col min="6" max="6" width="13.7109375" style="21" customWidth="1"/>
    <col min="7" max="7" width="10.28515625" style="1" customWidth="1"/>
    <col min="8" max="16384" width="9.140625" style="1"/>
  </cols>
  <sheetData>
    <row r="1" spans="1:7" ht="18" customHeight="1" x14ac:dyDescent="0.2">
      <c r="A1" s="61" t="s">
        <v>278</v>
      </c>
      <c r="B1" s="61"/>
      <c r="C1" s="61"/>
      <c r="D1" s="61"/>
      <c r="E1" s="61"/>
      <c r="F1" s="61"/>
    </row>
    <row r="2" spans="1:7" ht="15" customHeight="1" x14ac:dyDescent="0.2">
      <c r="A2" s="62" t="s">
        <v>347</v>
      </c>
      <c r="B2" s="62"/>
      <c r="C2" s="62"/>
      <c r="D2" s="62"/>
      <c r="E2" s="62"/>
      <c r="F2" s="62"/>
    </row>
    <row r="3" spans="1:7" ht="12.75" customHeight="1" x14ac:dyDescent="0.2">
      <c r="A3" s="18"/>
      <c r="C3" s="20"/>
      <c r="E3" s="60" t="s">
        <v>346</v>
      </c>
      <c r="F3" s="64"/>
    </row>
    <row r="4" spans="1:7" ht="15.75" customHeight="1" x14ac:dyDescent="0.2">
      <c r="A4" s="18"/>
      <c r="C4" s="1"/>
      <c r="F4" s="44"/>
    </row>
    <row r="5" spans="1:7" s="2" customFormat="1" ht="18" customHeight="1" x14ac:dyDescent="0.2">
      <c r="A5" s="63" t="s">
        <v>125</v>
      </c>
      <c r="B5" s="63"/>
      <c r="C5" s="63"/>
      <c r="D5" s="63"/>
      <c r="E5" s="63"/>
      <c r="F5" s="63"/>
    </row>
    <row r="6" spans="1:7" s="2" customFormat="1" ht="15.95" customHeight="1" x14ac:dyDescent="0.2">
      <c r="A6" s="63" t="s">
        <v>276</v>
      </c>
      <c r="B6" s="63"/>
      <c r="C6" s="63"/>
      <c r="D6" s="63"/>
      <c r="E6" s="63"/>
      <c r="F6" s="63"/>
    </row>
    <row r="7" spans="1:7" s="2" customFormat="1" ht="15.95" customHeight="1" x14ac:dyDescent="0.2">
      <c r="A7" s="63" t="s">
        <v>277</v>
      </c>
      <c r="B7" s="63"/>
      <c r="C7" s="63"/>
      <c r="D7" s="63"/>
      <c r="E7" s="63"/>
      <c r="F7" s="63"/>
    </row>
    <row r="8" spans="1:7" s="2" customFormat="1" x14ac:dyDescent="0.2">
      <c r="A8" s="35"/>
      <c r="B8" s="36"/>
      <c r="C8" s="37"/>
      <c r="D8" s="37"/>
      <c r="E8" s="38"/>
      <c r="F8" s="34"/>
    </row>
    <row r="9" spans="1:7" s="2" customFormat="1" ht="32.450000000000003" customHeight="1" x14ac:dyDescent="0.2">
      <c r="A9" s="27" t="s">
        <v>47</v>
      </c>
      <c r="B9" s="28" t="s">
        <v>6</v>
      </c>
      <c r="C9" s="29" t="s">
        <v>7</v>
      </c>
      <c r="D9" s="29" t="s">
        <v>2</v>
      </c>
      <c r="E9" s="29" t="s">
        <v>8</v>
      </c>
      <c r="F9" s="45" t="s">
        <v>274</v>
      </c>
    </row>
    <row r="10" spans="1:7" s="2" customFormat="1" ht="19.5" customHeight="1" x14ac:dyDescent="0.2">
      <c r="A10" s="8" t="s">
        <v>52</v>
      </c>
      <c r="B10" s="13" t="s">
        <v>38</v>
      </c>
      <c r="C10" s="3" t="s">
        <v>1</v>
      </c>
      <c r="D10" s="3"/>
      <c r="E10" s="3"/>
      <c r="F10" s="46">
        <f>F15+F26+F43+F47+F11</f>
        <v>19255.399999999998</v>
      </c>
      <c r="G10" s="34"/>
    </row>
    <row r="11" spans="1:7" s="2" customFormat="1" ht="25.5" x14ac:dyDescent="0.2">
      <c r="A11" s="9" t="s">
        <v>31</v>
      </c>
      <c r="B11" s="14" t="s">
        <v>50</v>
      </c>
      <c r="C11" s="4" t="s">
        <v>24</v>
      </c>
      <c r="D11" s="4"/>
      <c r="E11" s="4"/>
      <c r="F11" s="47">
        <f>F12</f>
        <v>1224</v>
      </c>
      <c r="G11" s="34"/>
    </row>
    <row r="12" spans="1:7" s="2" customFormat="1" ht="19.5" customHeight="1" x14ac:dyDescent="0.2">
      <c r="A12" s="9" t="s">
        <v>26</v>
      </c>
      <c r="B12" s="14" t="s">
        <v>51</v>
      </c>
      <c r="C12" s="4" t="s">
        <v>24</v>
      </c>
      <c r="D12" s="4" t="s">
        <v>203</v>
      </c>
      <c r="E12" s="4"/>
      <c r="F12" s="47">
        <f>F14</f>
        <v>1224</v>
      </c>
    </row>
    <row r="13" spans="1:7" s="2" customFormat="1" ht="66" customHeight="1" x14ac:dyDescent="0.2">
      <c r="A13" s="9"/>
      <c r="B13" s="14" t="s">
        <v>164</v>
      </c>
      <c r="C13" s="4" t="s">
        <v>24</v>
      </c>
      <c r="D13" s="4" t="s">
        <v>203</v>
      </c>
      <c r="E13" s="4" t="s">
        <v>131</v>
      </c>
      <c r="F13" s="47">
        <f>F14</f>
        <v>1224</v>
      </c>
    </row>
    <row r="14" spans="1:7" s="2" customFormat="1" ht="31.15" customHeight="1" x14ac:dyDescent="0.2">
      <c r="A14" s="9"/>
      <c r="B14" s="14" t="s">
        <v>163</v>
      </c>
      <c r="C14" s="4" t="s">
        <v>24</v>
      </c>
      <c r="D14" s="4" t="s">
        <v>203</v>
      </c>
      <c r="E14" s="4" t="s">
        <v>95</v>
      </c>
      <c r="F14" s="47">
        <v>1224</v>
      </c>
      <c r="G14" s="34"/>
    </row>
    <row r="15" spans="1:7" ht="55.15" customHeight="1" x14ac:dyDescent="0.2">
      <c r="A15" s="9" t="s">
        <v>171</v>
      </c>
      <c r="B15" s="14" t="s">
        <v>71</v>
      </c>
      <c r="C15" s="4" t="s">
        <v>9</v>
      </c>
      <c r="D15" s="4"/>
      <c r="E15" s="4"/>
      <c r="F15" s="47">
        <f>F16+F19</f>
        <v>3428.3999999999996</v>
      </c>
    </row>
    <row r="16" spans="1:7" ht="30" customHeight="1" x14ac:dyDescent="0.2">
      <c r="A16" s="9" t="s">
        <v>58</v>
      </c>
      <c r="B16" s="15" t="s">
        <v>77</v>
      </c>
      <c r="C16" s="30" t="s">
        <v>9</v>
      </c>
      <c r="D16" s="30" t="s">
        <v>204</v>
      </c>
      <c r="E16" s="30"/>
      <c r="F16" s="47">
        <f>F18</f>
        <v>109.2</v>
      </c>
    </row>
    <row r="17" spans="1:7" ht="66" customHeight="1" x14ac:dyDescent="0.2">
      <c r="A17" s="9"/>
      <c r="B17" s="40" t="s">
        <v>164</v>
      </c>
      <c r="C17" s="30" t="s">
        <v>9</v>
      </c>
      <c r="D17" s="30" t="s">
        <v>204</v>
      </c>
      <c r="E17" s="30" t="s">
        <v>131</v>
      </c>
      <c r="F17" s="47">
        <f>F18</f>
        <v>109.2</v>
      </c>
      <c r="G17" s="21"/>
    </row>
    <row r="18" spans="1:7" ht="33" customHeight="1" x14ac:dyDescent="0.2">
      <c r="A18" s="9"/>
      <c r="B18" s="14" t="s">
        <v>163</v>
      </c>
      <c r="C18" s="30" t="s">
        <v>9</v>
      </c>
      <c r="D18" s="30" t="s">
        <v>204</v>
      </c>
      <c r="E18" s="30" t="s">
        <v>95</v>
      </c>
      <c r="F18" s="47">
        <v>109.2</v>
      </c>
    </row>
    <row r="19" spans="1:7" ht="32.25" customHeight="1" x14ac:dyDescent="0.2">
      <c r="A19" s="9" t="s">
        <v>172</v>
      </c>
      <c r="B19" s="14" t="s">
        <v>184</v>
      </c>
      <c r="C19" s="4" t="s">
        <v>9</v>
      </c>
      <c r="D19" s="4" t="s">
        <v>205</v>
      </c>
      <c r="E19" s="4"/>
      <c r="F19" s="47">
        <f>F23+F21+F25</f>
        <v>3319.2</v>
      </c>
      <c r="G19" s="21"/>
    </row>
    <row r="20" spans="1:7" ht="59.45" customHeight="1" x14ac:dyDescent="0.2">
      <c r="A20" s="9"/>
      <c r="B20" s="40" t="s">
        <v>180</v>
      </c>
      <c r="C20" s="4" t="s">
        <v>9</v>
      </c>
      <c r="D20" s="4" t="s">
        <v>205</v>
      </c>
      <c r="E20" s="4" t="s">
        <v>131</v>
      </c>
      <c r="F20" s="47">
        <f>F21</f>
        <v>1630</v>
      </c>
    </row>
    <row r="21" spans="1:7" ht="39.6" customHeight="1" x14ac:dyDescent="0.2">
      <c r="A21" s="9"/>
      <c r="B21" s="14" t="s">
        <v>163</v>
      </c>
      <c r="C21" s="4" t="s">
        <v>9</v>
      </c>
      <c r="D21" s="4" t="s">
        <v>205</v>
      </c>
      <c r="E21" s="4" t="s">
        <v>95</v>
      </c>
      <c r="F21" s="47">
        <v>1630</v>
      </c>
    </row>
    <row r="22" spans="1:7" ht="36" customHeight="1" x14ac:dyDescent="0.2">
      <c r="A22" s="9"/>
      <c r="B22" s="14" t="s">
        <v>165</v>
      </c>
      <c r="C22" s="4" t="s">
        <v>9</v>
      </c>
      <c r="D22" s="4" t="s">
        <v>205</v>
      </c>
      <c r="E22" s="4" t="s">
        <v>129</v>
      </c>
      <c r="F22" s="47">
        <f>F23</f>
        <v>1679.2</v>
      </c>
    </row>
    <row r="23" spans="1:7" ht="40.9" customHeight="1" x14ac:dyDescent="0.2">
      <c r="A23" s="9"/>
      <c r="B23" s="14" t="s">
        <v>166</v>
      </c>
      <c r="C23" s="4" t="s">
        <v>9</v>
      </c>
      <c r="D23" s="4" t="s">
        <v>205</v>
      </c>
      <c r="E23" s="4" t="s">
        <v>79</v>
      </c>
      <c r="F23" s="47">
        <f>1605.2-51.5+125.5</f>
        <v>1679.2</v>
      </c>
      <c r="G23" s="21"/>
    </row>
    <row r="24" spans="1:7" ht="24" customHeight="1" x14ac:dyDescent="0.2">
      <c r="A24" s="9"/>
      <c r="B24" s="6" t="s">
        <v>135</v>
      </c>
      <c r="C24" s="4" t="s">
        <v>9</v>
      </c>
      <c r="D24" s="4" t="s">
        <v>205</v>
      </c>
      <c r="E24" s="4" t="s">
        <v>132</v>
      </c>
      <c r="F24" s="47">
        <f>F25</f>
        <v>10</v>
      </c>
      <c r="G24" s="21"/>
    </row>
    <row r="25" spans="1:7" ht="21.6" customHeight="1" x14ac:dyDescent="0.2">
      <c r="A25" s="9"/>
      <c r="B25" s="16" t="s">
        <v>123</v>
      </c>
      <c r="C25" s="4" t="s">
        <v>9</v>
      </c>
      <c r="D25" s="4" t="s">
        <v>205</v>
      </c>
      <c r="E25" s="4" t="s">
        <v>122</v>
      </c>
      <c r="F25" s="47">
        <v>10</v>
      </c>
      <c r="G25" s="21"/>
    </row>
    <row r="26" spans="1:7" ht="66.75" customHeight="1" x14ac:dyDescent="0.2">
      <c r="A26" s="9" t="s">
        <v>76</v>
      </c>
      <c r="B26" s="14" t="s">
        <v>85</v>
      </c>
      <c r="C26" s="4" t="s">
        <v>27</v>
      </c>
      <c r="D26" s="4"/>
      <c r="E26" s="4"/>
      <c r="F26" s="47">
        <f>F27+F30+F35+F38</f>
        <v>13884.199999999999</v>
      </c>
      <c r="G26" s="21"/>
    </row>
    <row r="27" spans="1:7" ht="42.75" customHeight="1" x14ac:dyDescent="0.2">
      <c r="A27" s="9" t="s">
        <v>39</v>
      </c>
      <c r="B27" s="14" t="s">
        <v>53</v>
      </c>
      <c r="C27" s="4" t="s">
        <v>27</v>
      </c>
      <c r="D27" s="4" t="s">
        <v>206</v>
      </c>
      <c r="E27" s="4"/>
      <c r="F27" s="47">
        <f>F29</f>
        <v>1224</v>
      </c>
    </row>
    <row r="28" spans="1:7" ht="61.15" customHeight="1" x14ac:dyDescent="0.2">
      <c r="A28" s="9"/>
      <c r="B28" s="14" t="s">
        <v>180</v>
      </c>
      <c r="C28" s="4" t="s">
        <v>27</v>
      </c>
      <c r="D28" s="4" t="s">
        <v>206</v>
      </c>
      <c r="E28" s="4" t="s">
        <v>131</v>
      </c>
      <c r="F28" s="47">
        <f>F29</f>
        <v>1224</v>
      </c>
    </row>
    <row r="29" spans="1:7" ht="32.25" customHeight="1" x14ac:dyDescent="0.2">
      <c r="A29" s="9"/>
      <c r="B29" s="14" t="s">
        <v>163</v>
      </c>
      <c r="C29" s="4" t="s">
        <v>27</v>
      </c>
      <c r="D29" s="4" t="s">
        <v>206</v>
      </c>
      <c r="E29" s="4" t="s">
        <v>95</v>
      </c>
      <c r="F29" s="47">
        <v>1224</v>
      </c>
    </row>
    <row r="30" spans="1:7" ht="40.15" customHeight="1" x14ac:dyDescent="0.2">
      <c r="A30" s="10" t="s">
        <v>159</v>
      </c>
      <c r="B30" s="6" t="s">
        <v>198</v>
      </c>
      <c r="C30" s="4" t="s">
        <v>27</v>
      </c>
      <c r="D30" s="4" t="s">
        <v>207</v>
      </c>
      <c r="E30" s="4"/>
      <c r="F30" s="47">
        <f>F32+F34</f>
        <v>10907.3</v>
      </c>
    </row>
    <row r="31" spans="1:7" ht="57.6" customHeight="1" x14ac:dyDescent="0.2">
      <c r="A31" s="10"/>
      <c r="B31" s="14" t="s">
        <v>180</v>
      </c>
      <c r="C31" s="4" t="s">
        <v>27</v>
      </c>
      <c r="D31" s="4" t="s">
        <v>207</v>
      </c>
      <c r="E31" s="4" t="s">
        <v>131</v>
      </c>
      <c r="F31" s="47">
        <f>F32</f>
        <v>10022</v>
      </c>
    </row>
    <row r="32" spans="1:7" ht="28.15" customHeight="1" x14ac:dyDescent="0.2">
      <c r="A32" s="10"/>
      <c r="B32" s="14" t="s">
        <v>163</v>
      </c>
      <c r="C32" s="4" t="s">
        <v>27</v>
      </c>
      <c r="D32" s="4" t="s">
        <v>207</v>
      </c>
      <c r="E32" s="4" t="s">
        <v>95</v>
      </c>
      <c r="F32" s="47">
        <v>10022</v>
      </c>
      <c r="G32" s="21"/>
    </row>
    <row r="33" spans="1:6" ht="36.75" customHeight="1" x14ac:dyDescent="0.2">
      <c r="A33" s="10"/>
      <c r="B33" s="14" t="s">
        <v>130</v>
      </c>
      <c r="C33" s="4" t="s">
        <v>27</v>
      </c>
      <c r="D33" s="4" t="s">
        <v>207</v>
      </c>
      <c r="E33" s="4" t="s">
        <v>129</v>
      </c>
      <c r="F33" s="47">
        <f>F34</f>
        <v>885.3</v>
      </c>
    </row>
    <row r="34" spans="1:6" ht="35.25" customHeight="1" x14ac:dyDescent="0.2">
      <c r="A34" s="10"/>
      <c r="B34" s="14" t="s">
        <v>166</v>
      </c>
      <c r="C34" s="4" t="s">
        <v>27</v>
      </c>
      <c r="D34" s="4" t="s">
        <v>207</v>
      </c>
      <c r="E34" s="4" t="s">
        <v>79</v>
      </c>
      <c r="F34" s="47">
        <f>897.3-12</f>
        <v>885.3</v>
      </c>
    </row>
    <row r="35" spans="1:6" ht="58.9" customHeight="1" x14ac:dyDescent="0.2">
      <c r="A35" s="9" t="s">
        <v>169</v>
      </c>
      <c r="B35" s="6" t="s">
        <v>177</v>
      </c>
      <c r="C35" s="4" t="s">
        <v>27</v>
      </c>
      <c r="D35" s="5" t="s">
        <v>236</v>
      </c>
      <c r="E35" s="5"/>
      <c r="F35" s="48">
        <f>F37</f>
        <v>6.9</v>
      </c>
    </row>
    <row r="36" spans="1:6" ht="34.15" customHeight="1" x14ac:dyDescent="0.2">
      <c r="A36" s="9"/>
      <c r="B36" s="14" t="s">
        <v>130</v>
      </c>
      <c r="C36" s="4" t="s">
        <v>27</v>
      </c>
      <c r="D36" s="5" t="s">
        <v>236</v>
      </c>
      <c r="E36" s="5" t="s">
        <v>129</v>
      </c>
      <c r="F36" s="48">
        <f>F37</f>
        <v>6.9</v>
      </c>
    </row>
    <row r="37" spans="1:6" ht="36.75" customHeight="1" x14ac:dyDescent="0.2">
      <c r="A37" s="9"/>
      <c r="B37" s="14" t="s">
        <v>166</v>
      </c>
      <c r="C37" s="4" t="s">
        <v>27</v>
      </c>
      <c r="D37" s="5" t="s">
        <v>236</v>
      </c>
      <c r="E37" s="5" t="s">
        <v>79</v>
      </c>
      <c r="F37" s="47">
        <v>6.9</v>
      </c>
    </row>
    <row r="38" spans="1:6" ht="63" customHeight="1" x14ac:dyDescent="0.2">
      <c r="A38" s="10" t="s">
        <v>243</v>
      </c>
      <c r="B38" s="6" t="s">
        <v>173</v>
      </c>
      <c r="C38" s="4" t="s">
        <v>27</v>
      </c>
      <c r="D38" s="4" t="s">
        <v>208</v>
      </c>
      <c r="E38" s="4"/>
      <c r="F38" s="47">
        <f>F40+F42</f>
        <v>1746</v>
      </c>
    </row>
    <row r="39" spans="1:6" ht="61.9" customHeight="1" x14ac:dyDescent="0.2">
      <c r="A39" s="10"/>
      <c r="B39" s="14" t="s">
        <v>164</v>
      </c>
      <c r="C39" s="4" t="s">
        <v>27</v>
      </c>
      <c r="D39" s="4" t="s">
        <v>208</v>
      </c>
      <c r="E39" s="4" t="s">
        <v>131</v>
      </c>
      <c r="F39" s="47">
        <f>F40</f>
        <v>1620</v>
      </c>
    </row>
    <row r="40" spans="1:6" ht="28.9" customHeight="1" x14ac:dyDescent="0.2">
      <c r="A40" s="10"/>
      <c r="B40" s="14" t="s">
        <v>163</v>
      </c>
      <c r="C40" s="4" t="s">
        <v>27</v>
      </c>
      <c r="D40" s="4" t="s">
        <v>208</v>
      </c>
      <c r="E40" s="4" t="s">
        <v>95</v>
      </c>
      <c r="F40" s="47">
        <v>1620</v>
      </c>
    </row>
    <row r="41" spans="1:6" ht="29.45" customHeight="1" x14ac:dyDescent="0.2">
      <c r="A41" s="10"/>
      <c r="B41" s="14" t="s">
        <v>130</v>
      </c>
      <c r="C41" s="4" t="s">
        <v>27</v>
      </c>
      <c r="D41" s="4" t="s">
        <v>208</v>
      </c>
      <c r="E41" s="4" t="s">
        <v>129</v>
      </c>
      <c r="F41" s="47">
        <f>F42</f>
        <v>126</v>
      </c>
    </row>
    <row r="42" spans="1:6" ht="36" customHeight="1" x14ac:dyDescent="0.2">
      <c r="A42" s="10"/>
      <c r="B42" s="14" t="s">
        <v>166</v>
      </c>
      <c r="C42" s="4" t="s">
        <v>27</v>
      </c>
      <c r="D42" s="4" t="s">
        <v>208</v>
      </c>
      <c r="E42" s="4" t="s">
        <v>79</v>
      </c>
      <c r="F42" s="47">
        <v>126</v>
      </c>
    </row>
    <row r="43" spans="1:6" s="17" customFormat="1" ht="17.25" customHeight="1" x14ac:dyDescent="0.2">
      <c r="A43" s="12" t="s">
        <v>244</v>
      </c>
      <c r="B43" s="6" t="s">
        <v>160</v>
      </c>
      <c r="C43" s="4" t="s">
        <v>59</v>
      </c>
      <c r="D43" s="4"/>
      <c r="E43" s="4"/>
      <c r="F43" s="47">
        <f>F44</f>
        <v>100</v>
      </c>
    </row>
    <row r="44" spans="1:6" s="17" customFormat="1" ht="30.6" customHeight="1" x14ac:dyDescent="0.2">
      <c r="A44" s="12" t="s">
        <v>245</v>
      </c>
      <c r="B44" s="14" t="s">
        <v>185</v>
      </c>
      <c r="C44" s="5" t="s">
        <v>59</v>
      </c>
      <c r="D44" s="5" t="s">
        <v>209</v>
      </c>
      <c r="E44" s="5"/>
      <c r="F44" s="48">
        <f t="shared" ref="F44" si="0">F46</f>
        <v>100</v>
      </c>
    </row>
    <row r="45" spans="1:6" s="17" customFormat="1" ht="20.25" customHeight="1" x14ac:dyDescent="0.2">
      <c r="A45" s="12"/>
      <c r="B45" s="6" t="s">
        <v>135</v>
      </c>
      <c r="C45" s="5" t="s">
        <v>59</v>
      </c>
      <c r="D45" s="5" t="s">
        <v>209</v>
      </c>
      <c r="E45" s="5" t="s">
        <v>132</v>
      </c>
      <c r="F45" s="48">
        <v>100</v>
      </c>
    </row>
    <row r="46" spans="1:6" s="17" customFormat="1" ht="19.5" customHeight="1" x14ac:dyDescent="0.2">
      <c r="A46" s="12"/>
      <c r="B46" s="14" t="s">
        <v>84</v>
      </c>
      <c r="C46" s="5" t="s">
        <v>59</v>
      </c>
      <c r="D46" s="5" t="s">
        <v>209</v>
      </c>
      <c r="E46" s="5" t="s">
        <v>83</v>
      </c>
      <c r="F46" s="47">
        <v>100</v>
      </c>
    </row>
    <row r="47" spans="1:6" ht="18.75" customHeight="1" x14ac:dyDescent="0.2">
      <c r="A47" s="10" t="s">
        <v>91</v>
      </c>
      <c r="B47" s="6" t="s">
        <v>10</v>
      </c>
      <c r="C47" s="4" t="s">
        <v>60</v>
      </c>
      <c r="D47" s="4"/>
      <c r="E47" s="4"/>
      <c r="F47" s="47">
        <f>F48+F51+F54+F57+F63+F66+F60</f>
        <v>618.79999999999995</v>
      </c>
    </row>
    <row r="48" spans="1:6" ht="48.75" customHeight="1" x14ac:dyDescent="0.2">
      <c r="A48" s="10" t="s">
        <v>92</v>
      </c>
      <c r="B48" s="6" t="s">
        <v>54</v>
      </c>
      <c r="C48" s="4" t="s">
        <v>60</v>
      </c>
      <c r="D48" s="4" t="s">
        <v>210</v>
      </c>
      <c r="E48" s="4"/>
      <c r="F48" s="47">
        <f>F50</f>
        <v>42.3</v>
      </c>
    </row>
    <row r="49" spans="1:6" ht="34.9" customHeight="1" x14ac:dyDescent="0.2">
      <c r="A49" s="10"/>
      <c r="B49" s="14" t="s">
        <v>130</v>
      </c>
      <c r="C49" s="4" t="s">
        <v>60</v>
      </c>
      <c r="D49" s="4" t="s">
        <v>210</v>
      </c>
      <c r="E49" s="4" t="s">
        <v>129</v>
      </c>
      <c r="F49" s="47">
        <f>F50</f>
        <v>42.3</v>
      </c>
    </row>
    <row r="50" spans="1:6" ht="37.9" customHeight="1" x14ac:dyDescent="0.2">
      <c r="A50" s="9"/>
      <c r="B50" s="14" t="s">
        <v>166</v>
      </c>
      <c r="C50" s="4" t="s">
        <v>60</v>
      </c>
      <c r="D50" s="4" t="s">
        <v>210</v>
      </c>
      <c r="E50" s="4" t="s">
        <v>79</v>
      </c>
      <c r="F50" s="47">
        <f>50-7.7</f>
        <v>42.3</v>
      </c>
    </row>
    <row r="51" spans="1:6" ht="20.45" customHeight="1" x14ac:dyDescent="0.2">
      <c r="A51" s="9" t="s">
        <v>246</v>
      </c>
      <c r="B51" s="14" t="s">
        <v>195</v>
      </c>
      <c r="C51" s="4" t="s">
        <v>60</v>
      </c>
      <c r="D51" s="4" t="s">
        <v>235</v>
      </c>
      <c r="E51" s="4"/>
      <c r="F51" s="47">
        <f>F52</f>
        <v>1</v>
      </c>
    </row>
    <row r="52" spans="1:6" ht="25.9" customHeight="1" x14ac:dyDescent="0.2">
      <c r="A52" s="9"/>
      <c r="B52" s="14" t="s">
        <v>130</v>
      </c>
      <c r="C52" s="4" t="s">
        <v>60</v>
      </c>
      <c r="D52" s="4" t="s">
        <v>235</v>
      </c>
      <c r="E52" s="4" t="s">
        <v>129</v>
      </c>
      <c r="F52" s="47">
        <f>F53</f>
        <v>1</v>
      </c>
    </row>
    <row r="53" spans="1:6" ht="28.15" customHeight="1" x14ac:dyDescent="0.2">
      <c r="A53" s="9"/>
      <c r="B53" s="14" t="s">
        <v>167</v>
      </c>
      <c r="C53" s="4" t="s">
        <v>60</v>
      </c>
      <c r="D53" s="4" t="s">
        <v>235</v>
      </c>
      <c r="E53" s="4" t="s">
        <v>79</v>
      </c>
      <c r="F53" s="47">
        <f>10-9</f>
        <v>1</v>
      </c>
    </row>
    <row r="54" spans="1:6" ht="58.9" customHeight="1" x14ac:dyDescent="0.2">
      <c r="A54" s="9" t="s">
        <v>283</v>
      </c>
      <c r="B54" s="14" t="s">
        <v>282</v>
      </c>
      <c r="C54" s="4" t="s">
        <v>60</v>
      </c>
      <c r="D54" s="4" t="s">
        <v>280</v>
      </c>
      <c r="E54" s="4"/>
      <c r="F54" s="47">
        <f>F55</f>
        <v>265</v>
      </c>
    </row>
    <row r="55" spans="1:6" ht="28.15" customHeight="1" x14ac:dyDescent="0.2">
      <c r="A55" s="9"/>
      <c r="B55" s="14" t="s">
        <v>130</v>
      </c>
      <c r="C55" s="4" t="s">
        <v>60</v>
      </c>
      <c r="D55" s="4" t="s">
        <v>280</v>
      </c>
      <c r="E55" s="4" t="s">
        <v>129</v>
      </c>
      <c r="F55" s="47">
        <f>F56</f>
        <v>265</v>
      </c>
    </row>
    <row r="56" spans="1:6" ht="28.15" customHeight="1" x14ac:dyDescent="0.2">
      <c r="A56" s="9"/>
      <c r="B56" s="14" t="s">
        <v>167</v>
      </c>
      <c r="C56" s="4" t="s">
        <v>60</v>
      </c>
      <c r="D56" s="4" t="s">
        <v>280</v>
      </c>
      <c r="E56" s="4" t="s">
        <v>79</v>
      </c>
      <c r="F56" s="47">
        <v>265</v>
      </c>
    </row>
    <row r="57" spans="1:6" ht="124.15" customHeight="1" x14ac:dyDescent="0.2">
      <c r="A57" s="9" t="s">
        <v>285</v>
      </c>
      <c r="B57" s="14" t="s">
        <v>287</v>
      </c>
      <c r="C57" s="4" t="s">
        <v>60</v>
      </c>
      <c r="D57" s="4" t="s">
        <v>284</v>
      </c>
      <c r="E57" s="4"/>
      <c r="F57" s="47">
        <f>F58</f>
        <v>32</v>
      </c>
    </row>
    <row r="58" spans="1:6" ht="28.15" customHeight="1" x14ac:dyDescent="0.2">
      <c r="A58" s="9"/>
      <c r="B58" s="14" t="s">
        <v>130</v>
      </c>
      <c r="C58" s="4" t="s">
        <v>60</v>
      </c>
      <c r="D58" s="4" t="s">
        <v>284</v>
      </c>
      <c r="E58" s="4" t="s">
        <v>129</v>
      </c>
      <c r="F58" s="47">
        <f>F59</f>
        <v>32</v>
      </c>
    </row>
    <row r="59" spans="1:6" ht="28.15" customHeight="1" x14ac:dyDescent="0.2">
      <c r="A59" s="9"/>
      <c r="B59" s="14" t="s">
        <v>167</v>
      </c>
      <c r="C59" s="4" t="s">
        <v>60</v>
      </c>
      <c r="D59" s="4" t="s">
        <v>284</v>
      </c>
      <c r="E59" s="4" t="s">
        <v>79</v>
      </c>
      <c r="F59" s="47">
        <f>72-40</f>
        <v>32</v>
      </c>
    </row>
    <row r="60" spans="1:6" ht="73.900000000000006" customHeight="1" x14ac:dyDescent="0.2">
      <c r="A60" s="9"/>
      <c r="B60" s="6" t="s">
        <v>321</v>
      </c>
      <c r="C60" s="4" t="s">
        <v>60</v>
      </c>
      <c r="D60" s="4" t="s">
        <v>315</v>
      </c>
      <c r="E60" s="4"/>
      <c r="F60" s="47">
        <v>122</v>
      </c>
    </row>
    <row r="61" spans="1:6" ht="28.15" customHeight="1" x14ac:dyDescent="0.2">
      <c r="A61" s="9"/>
      <c r="B61" s="6" t="s">
        <v>319</v>
      </c>
      <c r="C61" s="4" t="s">
        <v>60</v>
      </c>
      <c r="D61" s="4" t="s">
        <v>315</v>
      </c>
      <c r="E61" s="4" t="s">
        <v>318</v>
      </c>
      <c r="F61" s="47">
        <v>122</v>
      </c>
    </row>
    <row r="62" spans="1:6" ht="28.15" customHeight="1" x14ac:dyDescent="0.2">
      <c r="A62" s="9"/>
      <c r="B62" s="6" t="s">
        <v>320</v>
      </c>
      <c r="C62" s="4" t="s">
        <v>60</v>
      </c>
      <c r="D62" s="4" t="s">
        <v>315</v>
      </c>
      <c r="E62" s="4" t="s">
        <v>317</v>
      </c>
      <c r="F62" s="47">
        <v>122</v>
      </c>
    </row>
    <row r="63" spans="1:6" ht="53.25" customHeight="1" x14ac:dyDescent="0.2">
      <c r="A63" s="10" t="s">
        <v>242</v>
      </c>
      <c r="B63" s="6" t="s">
        <v>241</v>
      </c>
      <c r="C63" s="56" t="s">
        <v>60</v>
      </c>
      <c r="D63" s="4" t="s">
        <v>211</v>
      </c>
      <c r="E63" s="4"/>
      <c r="F63" s="47">
        <f t="shared" ref="F63" si="1">F65</f>
        <v>84</v>
      </c>
    </row>
    <row r="64" spans="1:6" ht="24.6" customHeight="1" x14ac:dyDescent="0.2">
      <c r="A64" s="10"/>
      <c r="B64" s="6" t="s">
        <v>135</v>
      </c>
      <c r="C64" s="4" t="s">
        <v>60</v>
      </c>
      <c r="D64" s="4" t="s">
        <v>211</v>
      </c>
      <c r="E64" s="4" t="s">
        <v>132</v>
      </c>
      <c r="F64" s="47">
        <f>F65</f>
        <v>84</v>
      </c>
    </row>
    <row r="65" spans="1:7" ht="20.25" customHeight="1" x14ac:dyDescent="0.2">
      <c r="A65" s="9"/>
      <c r="B65" s="16" t="s">
        <v>123</v>
      </c>
      <c r="C65" s="4" t="s">
        <v>60</v>
      </c>
      <c r="D65" s="4" t="s">
        <v>211</v>
      </c>
      <c r="E65" s="4" t="s">
        <v>122</v>
      </c>
      <c r="F65" s="47">
        <f>72+12</f>
        <v>84</v>
      </c>
    </row>
    <row r="66" spans="1:7" ht="40.9" customHeight="1" x14ac:dyDescent="0.2">
      <c r="A66" s="9" t="s">
        <v>323</v>
      </c>
      <c r="B66" s="16" t="s">
        <v>324</v>
      </c>
      <c r="C66" s="4" t="s">
        <v>60</v>
      </c>
      <c r="D66" s="4" t="s">
        <v>322</v>
      </c>
      <c r="E66" s="4"/>
      <c r="F66" s="47">
        <f>F67</f>
        <v>72.5</v>
      </c>
    </row>
    <row r="67" spans="1:7" ht="20.25" customHeight="1" x14ac:dyDescent="0.2">
      <c r="A67" s="9"/>
      <c r="B67" s="6" t="s">
        <v>135</v>
      </c>
      <c r="C67" s="4" t="s">
        <v>60</v>
      </c>
      <c r="D67" s="4" t="s">
        <v>322</v>
      </c>
      <c r="E67" s="4" t="s">
        <v>132</v>
      </c>
      <c r="F67" s="47">
        <f>F68</f>
        <v>72.5</v>
      </c>
    </row>
    <row r="68" spans="1:7" ht="20.25" customHeight="1" x14ac:dyDescent="0.2">
      <c r="A68" s="9"/>
      <c r="B68" s="16" t="s">
        <v>123</v>
      </c>
      <c r="C68" s="4" t="s">
        <v>60</v>
      </c>
      <c r="D68" s="4" t="s">
        <v>322</v>
      </c>
      <c r="E68" s="4" t="s">
        <v>122</v>
      </c>
      <c r="F68" s="47">
        <v>72.5</v>
      </c>
    </row>
    <row r="69" spans="1:7" s="2" customFormat="1" ht="33.75" customHeight="1" x14ac:dyDescent="0.2">
      <c r="A69" s="8" t="s">
        <v>29</v>
      </c>
      <c r="B69" s="13" t="s">
        <v>17</v>
      </c>
      <c r="C69" s="3" t="s">
        <v>11</v>
      </c>
      <c r="D69" s="3"/>
      <c r="E69" s="3"/>
      <c r="F69" s="46">
        <f>F70+F74</f>
        <v>877</v>
      </c>
    </row>
    <row r="70" spans="1:7" ht="34.15" customHeight="1" x14ac:dyDescent="0.2">
      <c r="A70" s="9" t="s">
        <v>88</v>
      </c>
      <c r="B70" s="14" t="s">
        <v>90</v>
      </c>
      <c r="C70" s="4" t="s">
        <v>3</v>
      </c>
      <c r="D70" s="4"/>
      <c r="E70" s="4"/>
      <c r="F70" s="47">
        <f>F71</f>
        <v>387</v>
      </c>
    </row>
    <row r="71" spans="1:7" ht="91.9" customHeight="1" x14ac:dyDescent="0.2">
      <c r="A71" s="9" t="s">
        <v>32</v>
      </c>
      <c r="B71" s="6" t="s">
        <v>189</v>
      </c>
      <c r="C71" s="4" t="s">
        <v>3</v>
      </c>
      <c r="D71" s="4" t="s">
        <v>218</v>
      </c>
      <c r="E71" s="4"/>
      <c r="F71" s="47">
        <f t="shared" ref="F71" si="2">F73</f>
        <v>387</v>
      </c>
    </row>
    <row r="72" spans="1:7" ht="33" customHeight="1" x14ac:dyDescent="0.2">
      <c r="A72" s="9"/>
      <c r="B72" s="14" t="s">
        <v>130</v>
      </c>
      <c r="C72" s="4" t="s">
        <v>3</v>
      </c>
      <c r="D72" s="4" t="s">
        <v>218</v>
      </c>
      <c r="E72" s="4" t="s">
        <v>129</v>
      </c>
      <c r="F72" s="47">
        <f>F73</f>
        <v>387</v>
      </c>
    </row>
    <row r="73" spans="1:7" ht="36.75" customHeight="1" x14ac:dyDescent="0.2">
      <c r="A73" s="9"/>
      <c r="B73" s="14" t="s">
        <v>167</v>
      </c>
      <c r="C73" s="4" t="s">
        <v>3</v>
      </c>
      <c r="D73" s="4" t="s">
        <v>218</v>
      </c>
      <c r="E73" s="4" t="s">
        <v>79</v>
      </c>
      <c r="F73" s="47">
        <f>402-15</f>
        <v>387</v>
      </c>
    </row>
    <row r="74" spans="1:7" ht="36.75" customHeight="1" x14ac:dyDescent="0.2">
      <c r="A74" s="9" t="s">
        <v>111</v>
      </c>
      <c r="B74" s="14" t="s">
        <v>263</v>
      </c>
      <c r="C74" s="4" t="s">
        <v>264</v>
      </c>
      <c r="D74" s="4"/>
      <c r="E74" s="4"/>
      <c r="F74" s="47">
        <f>F75</f>
        <v>490</v>
      </c>
    </row>
    <row r="75" spans="1:7" ht="20.25" customHeight="1" x14ac:dyDescent="0.2">
      <c r="A75" s="9"/>
      <c r="B75" s="16" t="s">
        <v>199</v>
      </c>
      <c r="C75" s="4" t="s">
        <v>264</v>
      </c>
      <c r="D75" s="4" t="s">
        <v>212</v>
      </c>
      <c r="E75" s="4"/>
      <c r="F75" s="47">
        <f>F76+F79+F82+F85+F88</f>
        <v>490</v>
      </c>
    </row>
    <row r="76" spans="1:7" ht="56.45" customHeight="1" x14ac:dyDescent="0.2">
      <c r="A76" s="9" t="s">
        <v>112</v>
      </c>
      <c r="B76" s="6" t="s">
        <v>182</v>
      </c>
      <c r="C76" s="4" t="s">
        <v>264</v>
      </c>
      <c r="D76" s="4" t="s">
        <v>213</v>
      </c>
      <c r="E76" s="4"/>
      <c r="F76" s="47">
        <f t="shared" ref="F76" si="3">F78</f>
        <v>170</v>
      </c>
    </row>
    <row r="77" spans="1:7" ht="33.6" customHeight="1" x14ac:dyDescent="0.2">
      <c r="A77" s="9"/>
      <c r="B77" s="14" t="s">
        <v>130</v>
      </c>
      <c r="C77" s="4" t="s">
        <v>264</v>
      </c>
      <c r="D77" s="4" t="s">
        <v>213</v>
      </c>
      <c r="E77" s="4" t="s">
        <v>129</v>
      </c>
      <c r="F77" s="47">
        <f>F78</f>
        <v>170</v>
      </c>
    </row>
    <row r="78" spans="1:7" ht="36.6" customHeight="1" x14ac:dyDescent="0.2">
      <c r="A78" s="9"/>
      <c r="B78" s="14" t="s">
        <v>166</v>
      </c>
      <c r="C78" s="4" t="s">
        <v>264</v>
      </c>
      <c r="D78" s="4" t="s">
        <v>213</v>
      </c>
      <c r="E78" s="4" t="s">
        <v>79</v>
      </c>
      <c r="F78" s="47">
        <v>170</v>
      </c>
      <c r="G78" s="21"/>
    </row>
    <row r="79" spans="1:7" ht="39.6" customHeight="1" x14ac:dyDescent="0.2">
      <c r="A79" s="10" t="s">
        <v>265</v>
      </c>
      <c r="B79" s="14" t="s">
        <v>183</v>
      </c>
      <c r="C79" s="4" t="s">
        <v>264</v>
      </c>
      <c r="D79" s="4" t="s">
        <v>214</v>
      </c>
      <c r="E79" s="4"/>
      <c r="F79" s="47">
        <f>F81</f>
        <v>70</v>
      </c>
    </row>
    <row r="80" spans="1:7" ht="32.25" customHeight="1" x14ac:dyDescent="0.2">
      <c r="A80" s="10"/>
      <c r="B80" s="14" t="s">
        <v>130</v>
      </c>
      <c r="C80" s="4" t="s">
        <v>264</v>
      </c>
      <c r="D80" s="4" t="s">
        <v>214</v>
      </c>
      <c r="E80" s="4" t="s">
        <v>129</v>
      </c>
      <c r="F80" s="47">
        <f>F81</f>
        <v>70</v>
      </c>
    </row>
    <row r="81" spans="1:6" ht="36.6" customHeight="1" x14ac:dyDescent="0.2">
      <c r="A81" s="9"/>
      <c r="B81" s="14" t="s">
        <v>166</v>
      </c>
      <c r="C81" s="4" t="s">
        <v>264</v>
      </c>
      <c r="D81" s="4" t="s">
        <v>214</v>
      </c>
      <c r="E81" s="4" t="s">
        <v>79</v>
      </c>
      <c r="F81" s="47">
        <v>70</v>
      </c>
    </row>
    <row r="82" spans="1:6" ht="43.15" customHeight="1" x14ac:dyDescent="0.2">
      <c r="A82" s="10" t="s">
        <v>267</v>
      </c>
      <c r="B82" s="6" t="s">
        <v>186</v>
      </c>
      <c r="C82" s="4" t="s">
        <v>264</v>
      </c>
      <c r="D82" s="4" t="s">
        <v>215</v>
      </c>
      <c r="E82" s="4"/>
      <c r="F82" s="47">
        <f t="shared" ref="F82" si="4">F84</f>
        <v>110</v>
      </c>
    </row>
    <row r="83" spans="1:6" ht="34.9" customHeight="1" x14ac:dyDescent="0.2">
      <c r="A83" s="10"/>
      <c r="B83" s="14" t="s">
        <v>130</v>
      </c>
      <c r="C83" s="4" t="s">
        <v>264</v>
      </c>
      <c r="D83" s="4" t="s">
        <v>215</v>
      </c>
      <c r="E83" s="4" t="s">
        <v>129</v>
      </c>
      <c r="F83" s="47">
        <f>F84</f>
        <v>110</v>
      </c>
    </row>
    <row r="84" spans="1:6" ht="33.75" customHeight="1" x14ac:dyDescent="0.2">
      <c r="A84" s="9"/>
      <c r="B84" s="14" t="s">
        <v>166</v>
      </c>
      <c r="C84" s="4" t="s">
        <v>264</v>
      </c>
      <c r="D84" s="4" t="s">
        <v>215</v>
      </c>
      <c r="E84" s="4" t="s">
        <v>79</v>
      </c>
      <c r="F84" s="47">
        <v>110</v>
      </c>
    </row>
    <row r="85" spans="1:6" ht="59.45" customHeight="1" x14ac:dyDescent="0.2">
      <c r="A85" s="10" t="s">
        <v>268</v>
      </c>
      <c r="B85" s="6" t="s">
        <v>194</v>
      </c>
      <c r="C85" s="4" t="s">
        <v>264</v>
      </c>
      <c r="D85" s="4" t="s">
        <v>216</v>
      </c>
      <c r="E85" s="4"/>
      <c r="F85" s="49">
        <f t="shared" ref="F85" si="5">F87</f>
        <v>70</v>
      </c>
    </row>
    <row r="86" spans="1:6" ht="31.15" customHeight="1" x14ac:dyDescent="0.2">
      <c r="A86" s="10"/>
      <c r="B86" s="14" t="s">
        <v>130</v>
      </c>
      <c r="C86" s="4" t="s">
        <v>264</v>
      </c>
      <c r="D86" s="4" t="s">
        <v>216</v>
      </c>
      <c r="E86" s="4" t="s">
        <v>129</v>
      </c>
      <c r="F86" s="49">
        <f>F87</f>
        <v>70</v>
      </c>
    </row>
    <row r="87" spans="1:6" ht="38.450000000000003" customHeight="1" x14ac:dyDescent="0.2">
      <c r="A87" s="9"/>
      <c r="B87" s="14" t="s">
        <v>166</v>
      </c>
      <c r="C87" s="4" t="s">
        <v>264</v>
      </c>
      <c r="D87" s="4" t="s">
        <v>216</v>
      </c>
      <c r="E87" s="4" t="s">
        <v>79</v>
      </c>
      <c r="F87" s="47">
        <f>110-40</f>
        <v>70</v>
      </c>
    </row>
    <row r="88" spans="1:6" ht="63" customHeight="1" x14ac:dyDescent="0.2">
      <c r="A88" s="9" t="s">
        <v>269</v>
      </c>
      <c r="B88" s="14" t="s">
        <v>187</v>
      </c>
      <c r="C88" s="4" t="s">
        <v>264</v>
      </c>
      <c r="D88" s="4" t="s">
        <v>217</v>
      </c>
      <c r="E88" s="4"/>
      <c r="F88" s="47">
        <f>F89</f>
        <v>70</v>
      </c>
    </row>
    <row r="89" spans="1:6" ht="33.75" customHeight="1" x14ac:dyDescent="0.2">
      <c r="A89" s="9"/>
      <c r="B89" s="14" t="s">
        <v>130</v>
      </c>
      <c r="C89" s="4" t="s">
        <v>264</v>
      </c>
      <c r="D89" s="4" t="s">
        <v>217</v>
      </c>
      <c r="E89" s="4" t="s">
        <v>129</v>
      </c>
      <c r="F89" s="47">
        <f>F90</f>
        <v>70</v>
      </c>
    </row>
    <row r="90" spans="1:6" ht="33.75" customHeight="1" x14ac:dyDescent="0.2">
      <c r="A90" s="9"/>
      <c r="B90" s="14" t="s">
        <v>166</v>
      </c>
      <c r="C90" s="4" t="s">
        <v>264</v>
      </c>
      <c r="D90" s="4" t="s">
        <v>217</v>
      </c>
      <c r="E90" s="4" t="s">
        <v>79</v>
      </c>
      <c r="F90" s="47">
        <v>70</v>
      </c>
    </row>
    <row r="91" spans="1:6" s="2" customFormat="1" ht="28.15" customHeight="1" x14ac:dyDescent="0.2">
      <c r="A91" s="8" t="s">
        <v>40</v>
      </c>
      <c r="B91" s="13" t="s">
        <v>97</v>
      </c>
      <c r="C91" s="3" t="s">
        <v>100</v>
      </c>
      <c r="D91" s="3"/>
      <c r="E91" s="3"/>
      <c r="F91" s="46">
        <f>F92+F96</f>
        <v>620</v>
      </c>
    </row>
    <row r="92" spans="1:6" ht="21.6" customHeight="1" x14ac:dyDescent="0.2">
      <c r="A92" s="9" t="s">
        <v>33</v>
      </c>
      <c r="B92" s="14" t="s">
        <v>98</v>
      </c>
      <c r="C92" s="4" t="s">
        <v>99</v>
      </c>
      <c r="D92" s="4"/>
      <c r="E92" s="4"/>
      <c r="F92" s="47">
        <f>F93</f>
        <v>238</v>
      </c>
    </row>
    <row r="93" spans="1:6" ht="90" customHeight="1" x14ac:dyDescent="0.2">
      <c r="A93" s="9" t="s">
        <v>34</v>
      </c>
      <c r="B93" s="39" t="s">
        <v>190</v>
      </c>
      <c r="C93" s="4" t="s">
        <v>99</v>
      </c>
      <c r="D93" s="4" t="s">
        <v>219</v>
      </c>
      <c r="E93" s="4"/>
      <c r="F93" s="47">
        <f>F95</f>
        <v>238</v>
      </c>
    </row>
    <row r="94" spans="1:6" ht="36.75" customHeight="1" x14ac:dyDescent="0.2">
      <c r="A94" s="9"/>
      <c r="B94" s="14" t="s">
        <v>130</v>
      </c>
      <c r="C94" s="4" t="s">
        <v>99</v>
      </c>
      <c r="D94" s="4" t="s">
        <v>219</v>
      </c>
      <c r="E94" s="4" t="s">
        <v>129</v>
      </c>
      <c r="F94" s="47">
        <f>F95</f>
        <v>238</v>
      </c>
    </row>
    <row r="95" spans="1:6" ht="36.75" customHeight="1" x14ac:dyDescent="0.2">
      <c r="A95" s="9"/>
      <c r="B95" s="14" t="s">
        <v>167</v>
      </c>
      <c r="C95" s="4" t="s">
        <v>99</v>
      </c>
      <c r="D95" s="4" t="s">
        <v>219</v>
      </c>
      <c r="E95" s="4" t="s">
        <v>79</v>
      </c>
      <c r="F95" s="47">
        <f>495-250-7</f>
        <v>238</v>
      </c>
    </row>
    <row r="96" spans="1:6" ht="23.45" customHeight="1" x14ac:dyDescent="0.2">
      <c r="A96" s="9" t="s">
        <v>259</v>
      </c>
      <c r="B96" s="14" t="s">
        <v>256</v>
      </c>
      <c r="C96" s="4" t="s">
        <v>255</v>
      </c>
      <c r="D96" s="4"/>
      <c r="E96" s="4"/>
      <c r="F96" s="47">
        <f>F97</f>
        <v>382</v>
      </c>
    </row>
    <row r="97" spans="1:7" ht="37.15" customHeight="1" x14ac:dyDescent="0.2">
      <c r="A97" s="9" t="s">
        <v>260</v>
      </c>
      <c r="B97" s="14" t="s">
        <v>197</v>
      </c>
      <c r="C97" s="4" t="s">
        <v>255</v>
      </c>
      <c r="D97" s="4" t="s">
        <v>220</v>
      </c>
      <c r="E97" s="4"/>
      <c r="F97" s="47">
        <f>F98</f>
        <v>382</v>
      </c>
    </row>
    <row r="98" spans="1:7" ht="30" customHeight="1" x14ac:dyDescent="0.2">
      <c r="A98" s="9"/>
      <c r="B98" s="14" t="s">
        <v>130</v>
      </c>
      <c r="C98" s="4" t="s">
        <v>255</v>
      </c>
      <c r="D98" s="4" t="s">
        <v>220</v>
      </c>
      <c r="E98" s="4" t="s">
        <v>129</v>
      </c>
      <c r="F98" s="47">
        <f>F99</f>
        <v>382</v>
      </c>
    </row>
    <row r="99" spans="1:7" ht="33" customHeight="1" x14ac:dyDescent="0.2">
      <c r="A99" s="9"/>
      <c r="B99" s="14" t="s">
        <v>167</v>
      </c>
      <c r="C99" s="4" t="s">
        <v>255</v>
      </c>
      <c r="D99" s="4" t="s">
        <v>220</v>
      </c>
      <c r="E99" s="4" t="s">
        <v>79</v>
      </c>
      <c r="F99" s="47">
        <v>382</v>
      </c>
    </row>
    <row r="100" spans="1:7" s="2" customFormat="1" ht="18.75" customHeight="1" x14ac:dyDescent="0.2">
      <c r="A100" s="8" t="s">
        <v>41</v>
      </c>
      <c r="B100" s="13" t="s">
        <v>12</v>
      </c>
      <c r="C100" s="3" t="s">
        <v>13</v>
      </c>
      <c r="D100" s="3"/>
      <c r="E100" s="3"/>
      <c r="F100" s="46">
        <f t="shared" ref="F100" si="6">F101</f>
        <v>33723</v>
      </c>
    </row>
    <row r="101" spans="1:7" ht="16.5" customHeight="1" x14ac:dyDescent="0.2">
      <c r="A101" s="9" t="s">
        <v>35</v>
      </c>
      <c r="B101" s="14" t="s">
        <v>43</v>
      </c>
      <c r="C101" s="4" t="s">
        <v>44</v>
      </c>
      <c r="D101" s="4"/>
      <c r="E101" s="4"/>
      <c r="F101" s="47">
        <f>F102</f>
        <v>33723</v>
      </c>
    </row>
    <row r="102" spans="1:7" ht="61.15" customHeight="1" x14ac:dyDescent="0.2">
      <c r="A102" s="9"/>
      <c r="B102" s="6" t="s">
        <v>239</v>
      </c>
      <c r="C102" s="4" t="s">
        <v>44</v>
      </c>
      <c r="D102" s="4" t="s">
        <v>221</v>
      </c>
      <c r="E102" s="4"/>
      <c r="F102" s="47">
        <f>F103+F113+F117+F121+F131+F134+F137</f>
        <v>33723</v>
      </c>
    </row>
    <row r="103" spans="1:7" ht="35.25" customHeight="1" x14ac:dyDescent="0.2">
      <c r="A103" s="9" t="s">
        <v>329</v>
      </c>
      <c r="B103" s="6" t="s">
        <v>179</v>
      </c>
      <c r="C103" s="4" t="s">
        <v>44</v>
      </c>
      <c r="D103" s="4" t="s">
        <v>222</v>
      </c>
      <c r="E103" s="4"/>
      <c r="F103" s="47">
        <f>F104+F107+F110</f>
        <v>3594.9</v>
      </c>
      <c r="G103" s="55"/>
    </row>
    <row r="104" spans="1:7" ht="38.25" x14ac:dyDescent="0.2">
      <c r="A104" s="9" t="s">
        <v>335</v>
      </c>
      <c r="B104" s="6" t="s">
        <v>325</v>
      </c>
      <c r="C104" s="4" t="s">
        <v>44</v>
      </c>
      <c r="D104" s="4" t="s">
        <v>294</v>
      </c>
      <c r="E104" s="4"/>
      <c r="F104" s="47">
        <f>F106</f>
        <v>2063.6</v>
      </c>
      <c r="G104" s="55"/>
    </row>
    <row r="105" spans="1:7" ht="31.9" customHeight="1" x14ac:dyDescent="0.2">
      <c r="A105" s="9"/>
      <c r="B105" s="14" t="s">
        <v>130</v>
      </c>
      <c r="C105" s="4" t="s">
        <v>44</v>
      </c>
      <c r="D105" s="4" t="s">
        <v>294</v>
      </c>
      <c r="E105" s="4" t="s">
        <v>129</v>
      </c>
      <c r="F105" s="47">
        <f>F106</f>
        <v>2063.6</v>
      </c>
      <c r="G105" s="55"/>
    </row>
    <row r="106" spans="1:7" ht="25.5" x14ac:dyDescent="0.2">
      <c r="A106" s="9"/>
      <c r="B106" s="14" t="s">
        <v>167</v>
      </c>
      <c r="C106" s="4" t="s">
        <v>44</v>
      </c>
      <c r="D106" s="4" t="s">
        <v>294</v>
      </c>
      <c r="E106" s="4" t="s">
        <v>79</v>
      </c>
      <c r="F106" s="47">
        <f>2063.6</f>
        <v>2063.6</v>
      </c>
      <c r="G106" s="55"/>
    </row>
    <row r="107" spans="1:7" x14ac:dyDescent="0.2">
      <c r="A107" s="9" t="s">
        <v>336</v>
      </c>
      <c r="B107" s="14" t="s">
        <v>295</v>
      </c>
      <c r="C107" s="4" t="s">
        <v>44</v>
      </c>
      <c r="D107" s="4" t="s">
        <v>296</v>
      </c>
      <c r="E107" s="4"/>
      <c r="F107" s="47">
        <f>F109</f>
        <v>1146.2</v>
      </c>
      <c r="G107" s="55"/>
    </row>
    <row r="108" spans="1:7" ht="31.9" customHeight="1" x14ac:dyDescent="0.2">
      <c r="A108" s="9"/>
      <c r="B108" s="14" t="s">
        <v>130</v>
      </c>
      <c r="C108" s="4" t="s">
        <v>44</v>
      </c>
      <c r="D108" s="4" t="s">
        <v>296</v>
      </c>
      <c r="E108" s="4" t="s">
        <v>129</v>
      </c>
      <c r="F108" s="47">
        <f>F109</f>
        <v>1146.2</v>
      </c>
      <c r="G108" s="55"/>
    </row>
    <row r="109" spans="1:7" ht="25.5" x14ac:dyDescent="0.2">
      <c r="A109" s="9"/>
      <c r="B109" s="14" t="s">
        <v>167</v>
      </c>
      <c r="C109" s="4" t="s">
        <v>44</v>
      </c>
      <c r="D109" s="4" t="s">
        <v>296</v>
      </c>
      <c r="E109" s="4" t="s">
        <v>79</v>
      </c>
      <c r="F109" s="47">
        <v>1146.2</v>
      </c>
      <c r="G109" s="55"/>
    </row>
    <row r="110" spans="1:7" ht="51" x14ac:dyDescent="0.2">
      <c r="A110" s="9" t="s">
        <v>337</v>
      </c>
      <c r="B110" s="14" t="s">
        <v>297</v>
      </c>
      <c r="C110" s="4" t="s">
        <v>44</v>
      </c>
      <c r="D110" s="4" t="s">
        <v>298</v>
      </c>
      <c r="E110" s="4"/>
      <c r="F110" s="47">
        <f>F112</f>
        <v>385.1</v>
      </c>
      <c r="G110" s="55"/>
    </row>
    <row r="111" spans="1:7" ht="31.15" customHeight="1" x14ac:dyDescent="0.2">
      <c r="A111" s="9"/>
      <c r="B111" s="14" t="s">
        <v>130</v>
      </c>
      <c r="C111" s="4" t="s">
        <v>44</v>
      </c>
      <c r="D111" s="4" t="s">
        <v>298</v>
      </c>
      <c r="E111" s="4" t="s">
        <v>129</v>
      </c>
      <c r="F111" s="47">
        <f>F112</f>
        <v>385.1</v>
      </c>
      <c r="G111" s="55"/>
    </row>
    <row r="112" spans="1:7" ht="25.5" x14ac:dyDescent="0.2">
      <c r="A112" s="9"/>
      <c r="B112" s="14" t="s">
        <v>167</v>
      </c>
      <c r="C112" s="4" t="s">
        <v>44</v>
      </c>
      <c r="D112" s="4" t="s">
        <v>298</v>
      </c>
      <c r="E112" s="4" t="s">
        <v>79</v>
      </c>
      <c r="F112" s="47">
        <v>385.1</v>
      </c>
      <c r="G112" s="55"/>
    </row>
    <row r="113" spans="1:7" ht="45.6" customHeight="1" x14ac:dyDescent="0.2">
      <c r="A113" s="9" t="s">
        <v>330</v>
      </c>
      <c r="B113" s="6" t="s">
        <v>82</v>
      </c>
      <c r="C113" s="4" t="s">
        <v>44</v>
      </c>
      <c r="D113" s="4" t="s">
        <v>223</v>
      </c>
      <c r="E113" s="4"/>
      <c r="F113" s="47">
        <f>F116</f>
        <v>701.3</v>
      </c>
      <c r="G113" s="55"/>
    </row>
    <row r="114" spans="1:7" ht="56.45" customHeight="1" x14ac:dyDescent="0.2">
      <c r="A114" s="9" t="s">
        <v>338</v>
      </c>
      <c r="B114" s="14" t="s">
        <v>300</v>
      </c>
      <c r="C114" s="4" t="s">
        <v>44</v>
      </c>
      <c r="D114" s="4" t="s">
        <v>299</v>
      </c>
      <c r="E114" s="4"/>
      <c r="F114" s="47">
        <f>F116</f>
        <v>701.3</v>
      </c>
      <c r="G114" s="55"/>
    </row>
    <row r="115" spans="1:7" ht="29.45" customHeight="1" x14ac:dyDescent="0.2">
      <c r="A115" s="9"/>
      <c r="B115" s="14" t="s">
        <v>130</v>
      </c>
      <c r="C115" s="4" t="s">
        <v>44</v>
      </c>
      <c r="D115" s="4" t="s">
        <v>299</v>
      </c>
      <c r="E115" s="4" t="s">
        <v>129</v>
      </c>
      <c r="F115" s="47">
        <f>F116</f>
        <v>701.3</v>
      </c>
      <c r="G115" s="55"/>
    </row>
    <row r="116" spans="1:7" ht="32.25" customHeight="1" x14ac:dyDescent="0.2">
      <c r="A116" s="9"/>
      <c r="B116" s="14" t="s">
        <v>167</v>
      </c>
      <c r="C116" s="4" t="s">
        <v>44</v>
      </c>
      <c r="D116" s="4" t="s">
        <v>299</v>
      </c>
      <c r="E116" s="4" t="s">
        <v>79</v>
      </c>
      <c r="F116" s="47">
        <v>701.3</v>
      </c>
      <c r="G116" s="55"/>
    </row>
    <row r="117" spans="1:7" ht="30.75" customHeight="1" x14ac:dyDescent="0.2">
      <c r="A117" s="9" t="s">
        <v>332</v>
      </c>
      <c r="B117" s="6" t="s">
        <v>81</v>
      </c>
      <c r="C117" s="4" t="s">
        <v>44</v>
      </c>
      <c r="D117" s="4" t="s">
        <v>224</v>
      </c>
      <c r="E117" s="4"/>
      <c r="F117" s="47">
        <f>F120</f>
        <v>12609.1</v>
      </c>
      <c r="G117" s="55"/>
    </row>
    <row r="118" spans="1:7" ht="30.75" customHeight="1" x14ac:dyDescent="0.2">
      <c r="A118" s="9" t="s">
        <v>339</v>
      </c>
      <c r="B118" s="14" t="s">
        <v>308</v>
      </c>
      <c r="C118" s="4" t="s">
        <v>44</v>
      </c>
      <c r="D118" s="4" t="s">
        <v>301</v>
      </c>
      <c r="E118" s="4"/>
      <c r="F118" s="47">
        <f>F120</f>
        <v>12609.1</v>
      </c>
      <c r="G118" s="55"/>
    </row>
    <row r="119" spans="1:7" ht="30.75" customHeight="1" x14ac:dyDescent="0.2">
      <c r="A119" s="9"/>
      <c r="B119" s="14" t="s">
        <v>130</v>
      </c>
      <c r="C119" s="4" t="s">
        <v>44</v>
      </c>
      <c r="D119" s="4" t="s">
        <v>301</v>
      </c>
      <c r="E119" s="4" t="s">
        <v>129</v>
      </c>
      <c r="F119" s="47">
        <f>F120</f>
        <v>12609.1</v>
      </c>
      <c r="G119" s="55"/>
    </row>
    <row r="120" spans="1:7" ht="33" customHeight="1" x14ac:dyDescent="0.2">
      <c r="A120" s="9"/>
      <c r="B120" s="14" t="s">
        <v>167</v>
      </c>
      <c r="C120" s="4" t="s">
        <v>44</v>
      </c>
      <c r="D120" s="4" t="s">
        <v>301</v>
      </c>
      <c r="E120" s="4" t="s">
        <v>79</v>
      </c>
      <c r="F120" s="47">
        <f>11134.1+1475</f>
        <v>12609.1</v>
      </c>
      <c r="G120" s="55"/>
    </row>
    <row r="121" spans="1:7" ht="17.45" customHeight="1" x14ac:dyDescent="0.2">
      <c r="A121" s="9" t="s">
        <v>331</v>
      </c>
      <c r="B121" s="6" t="s">
        <v>80</v>
      </c>
      <c r="C121" s="4" t="s">
        <v>44</v>
      </c>
      <c r="D121" s="4" t="s">
        <v>225</v>
      </c>
      <c r="E121" s="4"/>
      <c r="F121" s="47">
        <f>F122+F125+F128</f>
        <v>4557.5</v>
      </c>
      <c r="G121" s="55"/>
    </row>
    <row r="122" spans="1:7" ht="33.6" customHeight="1" x14ac:dyDescent="0.2">
      <c r="A122" s="9" t="s">
        <v>340</v>
      </c>
      <c r="B122" s="6" t="s">
        <v>307</v>
      </c>
      <c r="C122" s="4" t="s">
        <v>44</v>
      </c>
      <c r="D122" s="4" t="s">
        <v>302</v>
      </c>
      <c r="E122" s="4"/>
      <c r="F122" s="47">
        <f>F124</f>
        <v>2328.1999999999998</v>
      </c>
      <c r="G122" s="55"/>
    </row>
    <row r="123" spans="1:7" ht="33.6" customHeight="1" x14ac:dyDescent="0.2">
      <c r="A123" s="9"/>
      <c r="B123" s="14" t="s">
        <v>130</v>
      </c>
      <c r="C123" s="4" t="s">
        <v>44</v>
      </c>
      <c r="D123" s="4" t="s">
        <v>302</v>
      </c>
      <c r="E123" s="4" t="s">
        <v>129</v>
      </c>
      <c r="F123" s="47">
        <f>F124</f>
        <v>2328.1999999999998</v>
      </c>
      <c r="G123" s="55"/>
    </row>
    <row r="124" spans="1:7" ht="30" customHeight="1" x14ac:dyDescent="0.2">
      <c r="A124" s="9"/>
      <c r="B124" s="14" t="s">
        <v>167</v>
      </c>
      <c r="C124" s="4" t="s">
        <v>44</v>
      </c>
      <c r="D124" s="4" t="s">
        <v>302</v>
      </c>
      <c r="E124" s="4" t="s">
        <v>79</v>
      </c>
      <c r="F124" s="47">
        <f>2343.2-15</f>
        <v>2328.1999999999998</v>
      </c>
      <c r="G124" s="55"/>
    </row>
    <row r="125" spans="1:7" ht="30" customHeight="1" x14ac:dyDescent="0.2">
      <c r="A125" s="9" t="s">
        <v>341</v>
      </c>
      <c r="B125" s="14" t="s">
        <v>303</v>
      </c>
      <c r="C125" s="4" t="s">
        <v>44</v>
      </c>
      <c r="D125" s="4" t="s">
        <v>304</v>
      </c>
      <c r="E125" s="4"/>
      <c r="F125" s="47">
        <f>F127</f>
        <v>234</v>
      </c>
      <c r="G125" s="55"/>
    </row>
    <row r="126" spans="1:7" ht="30" customHeight="1" x14ac:dyDescent="0.2">
      <c r="A126" s="9"/>
      <c r="B126" s="14" t="s">
        <v>130</v>
      </c>
      <c r="C126" s="4" t="s">
        <v>44</v>
      </c>
      <c r="D126" s="4" t="s">
        <v>304</v>
      </c>
      <c r="E126" s="4" t="s">
        <v>129</v>
      </c>
      <c r="F126" s="47">
        <f>F127</f>
        <v>234</v>
      </c>
      <c r="G126" s="55"/>
    </row>
    <row r="127" spans="1:7" ht="30" customHeight="1" x14ac:dyDescent="0.2">
      <c r="A127" s="9"/>
      <c r="B127" s="14" t="s">
        <v>167</v>
      </c>
      <c r="C127" s="4" t="s">
        <v>44</v>
      </c>
      <c r="D127" s="4" t="s">
        <v>304</v>
      </c>
      <c r="E127" s="4" t="s">
        <v>79</v>
      </c>
      <c r="F127" s="47">
        <v>234</v>
      </c>
      <c r="G127" s="55"/>
    </row>
    <row r="128" spans="1:7" ht="30" customHeight="1" x14ac:dyDescent="0.2">
      <c r="A128" s="9" t="s">
        <v>342</v>
      </c>
      <c r="B128" s="14" t="s">
        <v>305</v>
      </c>
      <c r="C128" s="4" t="s">
        <v>44</v>
      </c>
      <c r="D128" s="4" t="s">
        <v>306</v>
      </c>
      <c r="E128" s="4"/>
      <c r="F128" s="47">
        <f>F130</f>
        <v>1995.3</v>
      </c>
      <c r="G128" s="55"/>
    </row>
    <row r="129" spans="1:7" ht="30" customHeight="1" x14ac:dyDescent="0.2">
      <c r="A129" s="9"/>
      <c r="B129" s="14" t="s">
        <v>130</v>
      </c>
      <c r="C129" s="4" t="s">
        <v>44</v>
      </c>
      <c r="D129" s="4" t="s">
        <v>306</v>
      </c>
      <c r="E129" s="4" t="s">
        <v>129</v>
      </c>
      <c r="F129" s="47">
        <f>F130</f>
        <v>1995.3</v>
      </c>
      <c r="G129" s="55"/>
    </row>
    <row r="130" spans="1:7" ht="30" customHeight="1" x14ac:dyDescent="0.2">
      <c r="A130" s="9"/>
      <c r="B130" s="14" t="s">
        <v>167</v>
      </c>
      <c r="C130" s="4" t="s">
        <v>44</v>
      </c>
      <c r="D130" s="4" t="s">
        <v>306</v>
      </c>
      <c r="E130" s="4" t="s">
        <v>79</v>
      </c>
      <c r="F130" s="47">
        <v>1995.3</v>
      </c>
      <c r="G130" s="55"/>
    </row>
    <row r="131" spans="1:7" ht="63.75" x14ac:dyDescent="0.2">
      <c r="A131" s="9" t="s">
        <v>333</v>
      </c>
      <c r="B131" s="14" t="s">
        <v>292</v>
      </c>
      <c r="C131" s="4" t="s">
        <v>44</v>
      </c>
      <c r="D131" s="14" t="s">
        <v>309</v>
      </c>
      <c r="E131" s="4"/>
      <c r="F131" s="47">
        <f>F133</f>
        <v>1190.2</v>
      </c>
      <c r="G131" s="55"/>
    </row>
    <row r="132" spans="1:7" ht="25.5" x14ac:dyDescent="0.2">
      <c r="A132" s="9"/>
      <c r="B132" s="14" t="s">
        <v>130</v>
      </c>
      <c r="C132" s="4" t="s">
        <v>44</v>
      </c>
      <c r="D132" s="14" t="s">
        <v>309</v>
      </c>
      <c r="E132" s="4" t="s">
        <v>129</v>
      </c>
      <c r="F132" s="47">
        <f>F133</f>
        <v>1190.2</v>
      </c>
      <c r="G132" s="55"/>
    </row>
    <row r="133" spans="1:7" ht="25.5" x14ac:dyDescent="0.2">
      <c r="A133" s="9"/>
      <c r="B133" s="14" t="s">
        <v>167</v>
      </c>
      <c r="C133" s="4" t="s">
        <v>44</v>
      </c>
      <c r="D133" s="14" t="s">
        <v>309</v>
      </c>
      <c r="E133" s="4" t="s">
        <v>79</v>
      </c>
      <c r="F133" s="47">
        <v>1190.2</v>
      </c>
      <c r="G133" s="55"/>
    </row>
    <row r="134" spans="1:7" ht="54.6" customHeight="1" x14ac:dyDescent="0.2">
      <c r="A134" s="9" t="s">
        <v>289</v>
      </c>
      <c r="B134" s="14" t="s">
        <v>314</v>
      </c>
      <c r="C134" s="4" t="s">
        <v>44</v>
      </c>
      <c r="D134" s="4" t="s">
        <v>310</v>
      </c>
      <c r="E134" s="4"/>
      <c r="F134" s="47">
        <f>F136</f>
        <v>1070</v>
      </c>
      <c r="G134" s="55"/>
    </row>
    <row r="135" spans="1:7" ht="30.6" customHeight="1" x14ac:dyDescent="0.2">
      <c r="A135" s="9"/>
      <c r="B135" s="14" t="s">
        <v>130</v>
      </c>
      <c r="C135" s="4" t="s">
        <v>44</v>
      </c>
      <c r="D135" s="4" t="s">
        <v>310</v>
      </c>
      <c r="E135" s="4" t="s">
        <v>129</v>
      </c>
      <c r="F135" s="47">
        <f>F136</f>
        <v>1070</v>
      </c>
      <c r="G135" s="55"/>
    </row>
    <row r="136" spans="1:7" ht="35.450000000000003" customHeight="1" x14ac:dyDescent="0.2">
      <c r="A136" s="9"/>
      <c r="B136" s="14" t="s">
        <v>167</v>
      </c>
      <c r="C136" s="4" t="s">
        <v>44</v>
      </c>
      <c r="D136" s="4" t="s">
        <v>310</v>
      </c>
      <c r="E136" s="4" t="s">
        <v>79</v>
      </c>
      <c r="F136" s="47">
        <v>1070</v>
      </c>
      <c r="G136" s="55"/>
    </row>
    <row r="137" spans="1:7" ht="75" customHeight="1" x14ac:dyDescent="0.2">
      <c r="A137" s="9" t="s">
        <v>334</v>
      </c>
      <c r="B137" s="14" t="s">
        <v>293</v>
      </c>
      <c r="C137" s="4" t="s">
        <v>44</v>
      </c>
      <c r="D137" s="4" t="s">
        <v>288</v>
      </c>
      <c r="E137" s="4"/>
      <c r="F137" s="47">
        <f>F139</f>
        <v>10000</v>
      </c>
    </row>
    <row r="138" spans="1:7" ht="25.9" customHeight="1" x14ac:dyDescent="0.2">
      <c r="A138" s="9"/>
      <c r="B138" s="14" t="s">
        <v>130</v>
      </c>
      <c r="C138" s="4" t="s">
        <v>44</v>
      </c>
      <c r="D138" s="4" t="s">
        <v>288</v>
      </c>
      <c r="E138" s="4" t="s">
        <v>129</v>
      </c>
      <c r="F138" s="47">
        <f>F139</f>
        <v>10000</v>
      </c>
    </row>
    <row r="139" spans="1:7" ht="25.5" x14ac:dyDescent="0.2">
      <c r="A139" s="9"/>
      <c r="B139" s="14" t="s">
        <v>167</v>
      </c>
      <c r="C139" s="4" t="s">
        <v>44</v>
      </c>
      <c r="D139" s="4" t="s">
        <v>288</v>
      </c>
      <c r="E139" s="4" t="s">
        <v>79</v>
      </c>
      <c r="F139" s="47">
        <v>10000</v>
      </c>
    </row>
    <row r="140" spans="1:7" s="2" customFormat="1" ht="19.5" customHeight="1" x14ac:dyDescent="0.2">
      <c r="A140" s="8" t="s">
        <v>23</v>
      </c>
      <c r="B140" s="13" t="s">
        <v>14</v>
      </c>
      <c r="C140" s="3" t="s">
        <v>4</v>
      </c>
      <c r="D140" s="3"/>
      <c r="E140" s="3"/>
      <c r="F140" s="46">
        <f>F145+F141</f>
        <v>89</v>
      </c>
    </row>
    <row r="141" spans="1:7" ht="36" customHeight="1" x14ac:dyDescent="0.2">
      <c r="A141" s="9" t="s">
        <v>101</v>
      </c>
      <c r="B141" s="14" t="s">
        <v>94</v>
      </c>
      <c r="C141" s="4" t="s">
        <v>93</v>
      </c>
      <c r="D141" s="4"/>
      <c r="E141" s="4"/>
      <c r="F141" s="47">
        <f>F142</f>
        <v>39</v>
      </c>
    </row>
    <row r="142" spans="1:7" ht="81" customHeight="1" x14ac:dyDescent="0.2">
      <c r="A142" s="9" t="s">
        <v>42</v>
      </c>
      <c r="B142" s="14" t="s">
        <v>181</v>
      </c>
      <c r="C142" s="4" t="s">
        <v>93</v>
      </c>
      <c r="D142" s="4" t="s">
        <v>226</v>
      </c>
      <c r="E142" s="4"/>
      <c r="F142" s="47">
        <f>F144</f>
        <v>39</v>
      </c>
    </row>
    <row r="143" spans="1:7" ht="39" customHeight="1" x14ac:dyDescent="0.2">
      <c r="A143" s="9"/>
      <c r="B143" s="14" t="s">
        <v>130</v>
      </c>
      <c r="C143" s="4" t="s">
        <v>93</v>
      </c>
      <c r="D143" s="4" t="s">
        <v>226</v>
      </c>
      <c r="E143" s="4" t="s">
        <v>129</v>
      </c>
      <c r="F143" s="47">
        <f>F144</f>
        <v>39</v>
      </c>
    </row>
    <row r="144" spans="1:7" ht="39" customHeight="1" x14ac:dyDescent="0.2">
      <c r="A144" s="9"/>
      <c r="B144" s="14" t="s">
        <v>166</v>
      </c>
      <c r="C144" s="4" t="s">
        <v>93</v>
      </c>
      <c r="D144" s="4" t="s">
        <v>226</v>
      </c>
      <c r="E144" s="4" t="s">
        <v>79</v>
      </c>
      <c r="F144" s="47">
        <f>60-21</f>
        <v>39</v>
      </c>
    </row>
    <row r="145" spans="1:7" ht="28.5" customHeight="1" x14ac:dyDescent="0.2">
      <c r="A145" s="9" t="s">
        <v>102</v>
      </c>
      <c r="B145" s="6" t="s">
        <v>262</v>
      </c>
      <c r="C145" s="4" t="s">
        <v>261</v>
      </c>
      <c r="D145" s="4"/>
      <c r="E145" s="4"/>
      <c r="F145" s="47">
        <f>F146</f>
        <v>50</v>
      </c>
    </row>
    <row r="146" spans="1:7" ht="49.15" customHeight="1" x14ac:dyDescent="0.2">
      <c r="A146" s="9" t="s">
        <v>103</v>
      </c>
      <c r="B146" s="6" t="s">
        <v>202</v>
      </c>
      <c r="C146" s="4" t="s">
        <v>261</v>
      </c>
      <c r="D146" s="4" t="s">
        <v>227</v>
      </c>
      <c r="E146" s="4"/>
      <c r="F146" s="47">
        <f t="shared" ref="F146" si="7">F148</f>
        <v>50</v>
      </c>
    </row>
    <row r="147" spans="1:7" ht="30.6" customHeight="1" x14ac:dyDescent="0.2">
      <c r="A147" s="9"/>
      <c r="B147" s="14" t="s">
        <v>130</v>
      </c>
      <c r="C147" s="4" t="s">
        <v>261</v>
      </c>
      <c r="D147" s="4" t="s">
        <v>227</v>
      </c>
      <c r="E147" s="4" t="s">
        <v>129</v>
      </c>
      <c r="F147" s="47">
        <f>F148</f>
        <v>50</v>
      </c>
    </row>
    <row r="148" spans="1:7" ht="29.45" customHeight="1" x14ac:dyDescent="0.2">
      <c r="A148" s="9"/>
      <c r="B148" s="14" t="s">
        <v>120</v>
      </c>
      <c r="C148" s="4" t="s">
        <v>261</v>
      </c>
      <c r="D148" s="4" t="s">
        <v>227</v>
      </c>
      <c r="E148" s="4" t="s">
        <v>79</v>
      </c>
      <c r="F148" s="47">
        <v>50</v>
      </c>
    </row>
    <row r="149" spans="1:7" s="2" customFormat="1" ht="21.6" customHeight="1" x14ac:dyDescent="0.2">
      <c r="A149" s="8" t="s">
        <v>28</v>
      </c>
      <c r="B149" s="13" t="s">
        <v>70</v>
      </c>
      <c r="C149" s="3" t="s">
        <v>5</v>
      </c>
      <c r="D149" s="3"/>
      <c r="E149" s="3"/>
      <c r="F149" s="46">
        <f>F150+F157</f>
        <v>6065.9</v>
      </c>
    </row>
    <row r="150" spans="1:7" ht="16.5" customHeight="1" x14ac:dyDescent="0.2">
      <c r="A150" s="9" t="s">
        <v>0</v>
      </c>
      <c r="B150" s="6" t="s">
        <v>18</v>
      </c>
      <c r="C150" s="4" t="s">
        <v>19</v>
      </c>
      <c r="D150" s="4"/>
      <c r="E150" s="4"/>
      <c r="F150" s="47">
        <f>F151+F154</f>
        <v>4046</v>
      </c>
    </row>
    <row r="151" spans="1:7" ht="60" customHeight="1" x14ac:dyDescent="0.2">
      <c r="A151" s="9" t="s">
        <v>30</v>
      </c>
      <c r="B151" s="6" t="s">
        <v>191</v>
      </c>
      <c r="C151" s="4" t="s">
        <v>19</v>
      </c>
      <c r="D151" s="4" t="s">
        <v>228</v>
      </c>
      <c r="E151" s="4"/>
      <c r="F151" s="47">
        <f>F153</f>
        <v>3996</v>
      </c>
      <c r="G151" s="21"/>
    </row>
    <row r="152" spans="1:7" ht="31.9" customHeight="1" x14ac:dyDescent="0.2">
      <c r="A152" s="9"/>
      <c r="B152" s="14" t="s">
        <v>130</v>
      </c>
      <c r="C152" s="4" t="s">
        <v>19</v>
      </c>
      <c r="D152" s="4" t="s">
        <v>228</v>
      </c>
      <c r="E152" s="4" t="s">
        <v>129</v>
      </c>
      <c r="F152" s="47">
        <f>F153</f>
        <v>3996</v>
      </c>
    </row>
    <row r="153" spans="1:7" ht="40.9" customHeight="1" x14ac:dyDescent="0.2">
      <c r="A153" s="9"/>
      <c r="B153" s="14" t="s">
        <v>166</v>
      </c>
      <c r="C153" s="4" t="s">
        <v>19</v>
      </c>
      <c r="D153" s="4" t="s">
        <v>228</v>
      </c>
      <c r="E153" s="4" t="s">
        <v>79</v>
      </c>
      <c r="F153" s="47">
        <f>3686-190+500</f>
        <v>3996</v>
      </c>
    </row>
    <row r="154" spans="1:7" ht="39.6" customHeight="1" x14ac:dyDescent="0.2">
      <c r="A154" s="9" t="s">
        <v>247</v>
      </c>
      <c r="B154" s="14" t="s">
        <v>240</v>
      </c>
      <c r="C154" s="4" t="s">
        <v>19</v>
      </c>
      <c r="D154" s="4" t="s">
        <v>251</v>
      </c>
      <c r="E154" s="4"/>
      <c r="F154" s="47">
        <f>F155</f>
        <v>50</v>
      </c>
    </row>
    <row r="155" spans="1:7" ht="25.5" x14ac:dyDescent="0.2">
      <c r="A155" s="9"/>
      <c r="B155" s="14" t="s">
        <v>130</v>
      </c>
      <c r="C155" s="4" t="s">
        <v>19</v>
      </c>
      <c r="D155" s="4" t="s">
        <v>251</v>
      </c>
      <c r="E155" s="4" t="s">
        <v>129</v>
      </c>
      <c r="F155" s="47">
        <f>F156</f>
        <v>50</v>
      </c>
    </row>
    <row r="156" spans="1:7" ht="38.25" x14ac:dyDescent="0.2">
      <c r="A156" s="9"/>
      <c r="B156" s="14" t="s">
        <v>166</v>
      </c>
      <c r="C156" s="4" t="s">
        <v>19</v>
      </c>
      <c r="D156" s="4" t="s">
        <v>251</v>
      </c>
      <c r="E156" s="4" t="s">
        <v>79</v>
      </c>
      <c r="F156" s="47">
        <v>50</v>
      </c>
    </row>
    <row r="157" spans="1:7" ht="21.6" customHeight="1" x14ac:dyDescent="0.2">
      <c r="A157" s="9" t="s">
        <v>248</v>
      </c>
      <c r="B157" s="43" t="s">
        <v>200</v>
      </c>
      <c r="C157" s="4" t="s">
        <v>201</v>
      </c>
      <c r="D157" s="4"/>
      <c r="E157" s="4"/>
      <c r="F157" s="47">
        <f>F158</f>
        <v>2019.9</v>
      </c>
    </row>
    <row r="158" spans="1:7" ht="46.9" customHeight="1" x14ac:dyDescent="0.2">
      <c r="A158" s="9" t="s">
        <v>249</v>
      </c>
      <c r="B158" s="6" t="s">
        <v>188</v>
      </c>
      <c r="C158" s="4" t="s">
        <v>201</v>
      </c>
      <c r="D158" s="4" t="s">
        <v>229</v>
      </c>
      <c r="E158" s="4"/>
      <c r="F158" s="47">
        <f t="shared" ref="F158" si="8">F160</f>
        <v>2019.9</v>
      </c>
    </row>
    <row r="159" spans="1:7" ht="36.6" customHeight="1" x14ac:dyDescent="0.2">
      <c r="A159" s="9"/>
      <c r="B159" s="14" t="s">
        <v>167</v>
      </c>
      <c r="C159" s="4" t="s">
        <v>201</v>
      </c>
      <c r="D159" s="4" t="s">
        <v>229</v>
      </c>
      <c r="E159" s="4" t="s">
        <v>129</v>
      </c>
      <c r="F159" s="47">
        <f>F160</f>
        <v>2019.9</v>
      </c>
    </row>
    <row r="160" spans="1:7" ht="37.15" customHeight="1" x14ac:dyDescent="0.2">
      <c r="A160" s="9"/>
      <c r="B160" s="14" t="s">
        <v>120</v>
      </c>
      <c r="C160" s="4" t="s">
        <v>201</v>
      </c>
      <c r="D160" s="4" t="s">
        <v>229</v>
      </c>
      <c r="E160" s="4" t="s">
        <v>79</v>
      </c>
      <c r="F160" s="47">
        <f>2269.9-250</f>
        <v>2019.9</v>
      </c>
    </row>
    <row r="161" spans="1:8" s="2" customFormat="1" ht="15.75" customHeight="1" x14ac:dyDescent="0.2">
      <c r="A161" s="8" t="s">
        <v>22</v>
      </c>
      <c r="B161" s="13" t="s">
        <v>15</v>
      </c>
      <c r="C161" s="3">
        <v>1000</v>
      </c>
      <c r="D161" s="3"/>
      <c r="E161" s="3"/>
      <c r="F161" s="46">
        <f>F162+F166</f>
        <v>11642.500000000002</v>
      </c>
    </row>
    <row r="162" spans="1:8" ht="21.6" customHeight="1" x14ac:dyDescent="0.2">
      <c r="A162" s="9" t="s">
        <v>49</v>
      </c>
      <c r="B162" s="14" t="s">
        <v>73</v>
      </c>
      <c r="C162" s="4" t="s">
        <v>72</v>
      </c>
      <c r="D162" s="4"/>
      <c r="E162" s="4"/>
      <c r="F162" s="47">
        <f>F163</f>
        <v>457.2</v>
      </c>
    </row>
    <row r="163" spans="1:8" ht="45" customHeight="1" x14ac:dyDescent="0.2">
      <c r="A163" s="9" t="s">
        <v>36</v>
      </c>
      <c r="B163" s="31" t="s">
        <v>96</v>
      </c>
      <c r="C163" s="30" t="s">
        <v>72</v>
      </c>
      <c r="D163" s="4" t="s">
        <v>230</v>
      </c>
      <c r="E163" s="30"/>
      <c r="F163" s="47">
        <f t="shared" ref="F163" si="9">F165</f>
        <v>457.2</v>
      </c>
    </row>
    <row r="164" spans="1:8" ht="31.9" customHeight="1" x14ac:dyDescent="0.2">
      <c r="A164" s="9"/>
      <c r="B164" s="15" t="s">
        <v>134</v>
      </c>
      <c r="C164" s="30" t="s">
        <v>72</v>
      </c>
      <c r="D164" s="4" t="s">
        <v>230</v>
      </c>
      <c r="E164" s="30" t="s">
        <v>133</v>
      </c>
      <c r="F164" s="47">
        <f>F165</f>
        <v>457.2</v>
      </c>
    </row>
    <row r="165" spans="1:8" ht="23.25" customHeight="1" x14ac:dyDescent="0.2">
      <c r="A165" s="9"/>
      <c r="B165" s="31" t="s">
        <v>161</v>
      </c>
      <c r="C165" s="30" t="s">
        <v>72</v>
      </c>
      <c r="D165" s="4" t="s">
        <v>230</v>
      </c>
      <c r="E165" s="30" t="s">
        <v>21</v>
      </c>
      <c r="F165" s="47">
        <f>432.9+24.3</f>
        <v>457.2</v>
      </c>
      <c r="G165" s="21"/>
      <c r="H165" s="58"/>
    </row>
    <row r="166" spans="1:8" ht="18.75" customHeight="1" x14ac:dyDescent="0.2">
      <c r="A166" s="9" t="s">
        <v>104</v>
      </c>
      <c r="B166" s="6" t="s">
        <v>56</v>
      </c>
      <c r="C166" s="4" t="s">
        <v>20</v>
      </c>
      <c r="D166" s="4"/>
      <c r="E166" s="4"/>
      <c r="F166" s="47">
        <f>F170+F167</f>
        <v>11185.300000000001</v>
      </c>
    </row>
    <row r="167" spans="1:8" ht="58.9" customHeight="1" x14ac:dyDescent="0.2">
      <c r="A167" s="10" t="s">
        <v>69</v>
      </c>
      <c r="B167" s="6" t="s">
        <v>176</v>
      </c>
      <c r="C167" s="4" t="s">
        <v>20</v>
      </c>
      <c r="D167" s="4" t="s">
        <v>234</v>
      </c>
      <c r="E167" s="4"/>
      <c r="F167" s="50">
        <f t="shared" ref="F167" si="10">F169</f>
        <v>8552.2000000000007</v>
      </c>
    </row>
    <row r="168" spans="1:8" ht="27.6" customHeight="1" x14ac:dyDescent="0.2">
      <c r="A168" s="10"/>
      <c r="B168" s="15" t="s">
        <v>175</v>
      </c>
      <c r="C168" s="4" t="s">
        <v>20</v>
      </c>
      <c r="D168" s="4" t="s">
        <v>234</v>
      </c>
      <c r="E168" s="4" t="s">
        <v>133</v>
      </c>
      <c r="F168" s="50">
        <f>F169</f>
        <v>8552.2000000000007</v>
      </c>
      <c r="G168" s="42"/>
    </row>
    <row r="169" spans="1:8" ht="21" customHeight="1" x14ac:dyDescent="0.2">
      <c r="A169" s="9"/>
      <c r="B169" s="31" t="s">
        <v>161</v>
      </c>
      <c r="C169" s="4" t="s">
        <v>20</v>
      </c>
      <c r="D169" s="4" t="s">
        <v>234</v>
      </c>
      <c r="E169" s="4" t="s">
        <v>21</v>
      </c>
      <c r="F169" s="47">
        <v>8552.2000000000007</v>
      </c>
      <c r="G169" s="21"/>
    </row>
    <row r="170" spans="1:8" ht="57.75" customHeight="1" x14ac:dyDescent="0.2">
      <c r="A170" s="10" t="s">
        <v>75</v>
      </c>
      <c r="B170" s="6" t="s">
        <v>174</v>
      </c>
      <c r="C170" s="4" t="s">
        <v>20</v>
      </c>
      <c r="D170" s="4" t="s">
        <v>233</v>
      </c>
      <c r="E170" s="4"/>
      <c r="F170" s="47">
        <f>F171</f>
        <v>2633.1</v>
      </c>
    </row>
    <row r="171" spans="1:8" ht="33" customHeight="1" x14ac:dyDescent="0.2">
      <c r="A171" s="10"/>
      <c r="B171" s="15" t="s">
        <v>134</v>
      </c>
      <c r="C171" s="4" t="s">
        <v>20</v>
      </c>
      <c r="D171" s="4" t="s">
        <v>233</v>
      </c>
      <c r="E171" s="4" t="s">
        <v>133</v>
      </c>
      <c r="F171" s="47">
        <f>F172</f>
        <v>2633.1</v>
      </c>
    </row>
    <row r="172" spans="1:8" ht="34.15" customHeight="1" x14ac:dyDescent="0.2">
      <c r="A172" s="9"/>
      <c r="B172" s="15" t="s">
        <v>238</v>
      </c>
      <c r="C172" s="4" t="s">
        <v>20</v>
      </c>
      <c r="D172" s="4" t="s">
        <v>233</v>
      </c>
      <c r="E172" s="4" t="s">
        <v>237</v>
      </c>
      <c r="F172" s="47">
        <v>2633.1</v>
      </c>
    </row>
    <row r="173" spans="1:8" s="2" customFormat="1" ht="17.25" customHeight="1" x14ac:dyDescent="0.2">
      <c r="A173" s="8" t="s">
        <v>45</v>
      </c>
      <c r="B173" s="13" t="s">
        <v>55</v>
      </c>
      <c r="C173" s="3" t="s">
        <v>62</v>
      </c>
      <c r="D173" s="3"/>
      <c r="E173" s="3"/>
      <c r="F173" s="46">
        <f>F174</f>
        <v>130</v>
      </c>
    </row>
    <row r="174" spans="1:8" ht="20.25" customHeight="1" x14ac:dyDescent="0.2">
      <c r="A174" s="9" t="s">
        <v>105</v>
      </c>
      <c r="B174" s="6" t="s">
        <v>63</v>
      </c>
      <c r="C174" s="4" t="s">
        <v>61</v>
      </c>
      <c r="D174" s="4"/>
      <c r="E174" s="4"/>
      <c r="F174" s="47">
        <f>F175</f>
        <v>130</v>
      </c>
    </row>
    <row r="175" spans="1:8" ht="61.15" customHeight="1" x14ac:dyDescent="0.2">
      <c r="A175" s="9" t="s">
        <v>68</v>
      </c>
      <c r="B175" s="6" t="s">
        <v>192</v>
      </c>
      <c r="C175" s="4" t="s">
        <v>61</v>
      </c>
      <c r="D175" s="4" t="s">
        <v>231</v>
      </c>
      <c r="E175" s="4"/>
      <c r="F175" s="47">
        <f>F177</f>
        <v>130</v>
      </c>
    </row>
    <row r="176" spans="1:8" ht="32.25" customHeight="1" x14ac:dyDescent="0.2">
      <c r="A176" s="9"/>
      <c r="B176" s="14" t="s">
        <v>130</v>
      </c>
      <c r="C176" s="4" t="s">
        <v>61</v>
      </c>
      <c r="D176" s="4" t="s">
        <v>231</v>
      </c>
      <c r="E176" s="4" t="s">
        <v>129</v>
      </c>
      <c r="F176" s="47">
        <f>F177</f>
        <v>130</v>
      </c>
    </row>
    <row r="177" spans="1:6" ht="35.450000000000003" customHeight="1" x14ac:dyDescent="0.2">
      <c r="A177" s="9"/>
      <c r="B177" s="14" t="s">
        <v>167</v>
      </c>
      <c r="C177" s="4" t="s">
        <v>61</v>
      </c>
      <c r="D177" s="4" t="s">
        <v>231</v>
      </c>
      <c r="E177" s="4" t="s">
        <v>79</v>
      </c>
      <c r="F177" s="47">
        <f>180-50</f>
        <v>130</v>
      </c>
    </row>
    <row r="178" spans="1:6" s="2" customFormat="1" ht="15.75" customHeight="1" x14ac:dyDescent="0.2">
      <c r="A178" s="8" t="s">
        <v>74</v>
      </c>
      <c r="B178" s="13" t="s">
        <v>64</v>
      </c>
      <c r="C178" s="3" t="s">
        <v>65</v>
      </c>
      <c r="D178" s="3"/>
      <c r="E178" s="3"/>
      <c r="F178" s="46">
        <f>F179</f>
        <v>2448</v>
      </c>
    </row>
    <row r="179" spans="1:6" ht="20.25" customHeight="1" x14ac:dyDescent="0.2">
      <c r="A179" s="9" t="s">
        <v>37</v>
      </c>
      <c r="B179" s="6" t="s">
        <v>67</v>
      </c>
      <c r="C179" s="4" t="s">
        <v>66</v>
      </c>
      <c r="D179" s="4"/>
      <c r="E179" s="4"/>
      <c r="F179" s="47">
        <f>F180</f>
        <v>2448</v>
      </c>
    </row>
    <row r="180" spans="1:6" ht="48" customHeight="1" x14ac:dyDescent="0.2">
      <c r="A180" s="9" t="s">
        <v>46</v>
      </c>
      <c r="B180" s="16" t="s">
        <v>193</v>
      </c>
      <c r="C180" s="4" t="s">
        <v>66</v>
      </c>
      <c r="D180" s="4" t="s">
        <v>232</v>
      </c>
      <c r="E180" s="4"/>
      <c r="F180" s="47">
        <f>F182</f>
        <v>2448</v>
      </c>
    </row>
    <row r="181" spans="1:6" ht="33.6" customHeight="1" x14ac:dyDescent="0.2">
      <c r="A181" s="9"/>
      <c r="B181" s="14" t="s">
        <v>130</v>
      </c>
      <c r="C181" s="4" t="s">
        <v>66</v>
      </c>
      <c r="D181" s="4" t="s">
        <v>232</v>
      </c>
      <c r="E181" s="4" t="s">
        <v>129</v>
      </c>
      <c r="F181" s="47">
        <f>F182</f>
        <v>2448</v>
      </c>
    </row>
    <row r="182" spans="1:6" ht="41.45" customHeight="1" x14ac:dyDescent="0.2">
      <c r="A182" s="9"/>
      <c r="B182" s="14" t="s">
        <v>166</v>
      </c>
      <c r="C182" s="4" t="s">
        <v>66</v>
      </c>
      <c r="D182" s="4" t="s">
        <v>232</v>
      </c>
      <c r="E182" s="4" t="s">
        <v>79</v>
      </c>
      <c r="F182" s="47">
        <f>3013-265-300</f>
        <v>2448</v>
      </c>
    </row>
    <row r="183" spans="1:6" s="2" customFormat="1" ht="21" customHeight="1" x14ac:dyDescent="0.2">
      <c r="A183" s="11"/>
      <c r="B183" s="32" t="s">
        <v>16</v>
      </c>
      <c r="C183" s="7"/>
      <c r="D183" s="7"/>
      <c r="E183" s="7"/>
      <c r="F183" s="51">
        <f>F10+F69+F100+F140+F149+F161+F173+F178+F91</f>
        <v>74850.8</v>
      </c>
    </row>
    <row r="184" spans="1:6" x14ac:dyDescent="0.2">
      <c r="D184" s="59"/>
      <c r="E184" s="59"/>
    </row>
    <row r="185" spans="1:6" x14ac:dyDescent="0.2">
      <c r="D185" s="60"/>
      <c r="E185" s="60"/>
    </row>
    <row r="186" spans="1:6" ht="12.6" customHeight="1" x14ac:dyDescent="0.2">
      <c r="D186" s="60"/>
      <c r="E186" s="60"/>
    </row>
    <row r="187" spans="1:6" ht="12" customHeight="1" x14ac:dyDescent="0.2">
      <c r="D187" s="60"/>
      <c r="E187" s="60"/>
    </row>
    <row r="188" spans="1:6" x14ac:dyDescent="0.2">
      <c r="E188" s="53"/>
    </row>
    <row r="189" spans="1:6" x14ac:dyDescent="0.2">
      <c r="E189" s="53"/>
    </row>
    <row r="190" spans="1:6" ht="20.100000000000001" customHeight="1" x14ac:dyDescent="0.2">
      <c r="A190" s="1"/>
      <c r="C190" s="1"/>
      <c r="E190" s="53"/>
    </row>
  </sheetData>
  <mergeCells count="10">
    <mergeCell ref="D184:E184"/>
    <mergeCell ref="D185:E185"/>
    <mergeCell ref="D186:E186"/>
    <mergeCell ref="D187:E187"/>
    <mergeCell ref="A1:F1"/>
    <mergeCell ref="A2:F2"/>
    <mergeCell ref="A5:F5"/>
    <mergeCell ref="A6:F6"/>
    <mergeCell ref="A7:F7"/>
    <mergeCell ref="E3:F3"/>
  </mergeCells>
  <printOptions horizontalCentered="1"/>
  <pageMargins left="0.59055118110236227" right="0.39370078740157483" top="0.39370078740157483" bottom="0.39370078740157483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93"/>
  <sheetViews>
    <sheetView tabSelected="1" zoomScale="98" zoomScaleNormal="98" zoomScaleSheetLayoutView="115" workbookViewId="0">
      <selection activeCell="F3" sqref="F3:G3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9.42578125" style="1" customWidth="1"/>
    <col min="4" max="4" width="13" style="41" customWidth="1"/>
    <col min="5" max="5" width="12" style="1" customWidth="1"/>
    <col min="6" max="6" width="9" style="1" customWidth="1"/>
    <col min="7" max="7" width="13.7109375" style="21" customWidth="1"/>
    <col min="8" max="8" width="9.7109375" style="1" customWidth="1"/>
    <col min="9" max="9" width="9.85546875" style="1" customWidth="1"/>
    <col min="10" max="16384" width="9.140625" style="1"/>
  </cols>
  <sheetData>
    <row r="1" spans="1:8" ht="18" customHeight="1" x14ac:dyDescent="0.2">
      <c r="A1" s="61" t="s">
        <v>279</v>
      </c>
      <c r="B1" s="61"/>
      <c r="C1" s="61"/>
      <c r="D1" s="61"/>
      <c r="E1" s="61"/>
      <c r="F1" s="61"/>
      <c r="G1" s="61"/>
    </row>
    <row r="2" spans="1:8" ht="15" customHeight="1" x14ac:dyDescent="0.2">
      <c r="A2" s="62" t="s">
        <v>345</v>
      </c>
      <c r="B2" s="62"/>
      <c r="C2" s="62"/>
      <c r="D2" s="62"/>
      <c r="E2" s="62"/>
      <c r="F2" s="62"/>
      <c r="G2" s="62"/>
    </row>
    <row r="3" spans="1:8" ht="12.75" customHeight="1" x14ac:dyDescent="0.2">
      <c r="A3" s="18"/>
      <c r="D3" s="20"/>
      <c r="F3" s="60" t="s">
        <v>346</v>
      </c>
      <c r="G3" s="64"/>
    </row>
    <row r="4" spans="1:8" ht="15.75" customHeight="1" x14ac:dyDescent="0.2">
      <c r="A4" s="18"/>
      <c r="D4" s="1"/>
      <c r="G4" s="44"/>
    </row>
    <row r="5" spans="1:8" ht="18" customHeight="1" x14ac:dyDescent="0.2">
      <c r="A5" s="63" t="s">
        <v>78</v>
      </c>
      <c r="B5" s="63"/>
      <c r="C5" s="63"/>
      <c r="D5" s="63"/>
      <c r="E5" s="63"/>
      <c r="F5" s="63"/>
      <c r="G5" s="63"/>
    </row>
    <row r="6" spans="1:8" ht="15.95" customHeight="1" x14ac:dyDescent="0.2">
      <c r="A6" s="63" t="s">
        <v>275</v>
      </c>
      <c r="B6" s="63"/>
      <c r="C6" s="63"/>
      <c r="D6" s="63"/>
      <c r="E6" s="63"/>
      <c r="F6" s="63"/>
      <c r="G6" s="63"/>
    </row>
    <row r="7" spans="1:8" x14ac:dyDescent="0.2">
      <c r="A7" s="22"/>
      <c r="B7" s="23"/>
      <c r="C7" s="24"/>
      <c r="D7" s="25"/>
      <c r="E7" s="25"/>
      <c r="F7" s="26"/>
    </row>
    <row r="8" spans="1:8" ht="25.5" x14ac:dyDescent="0.2">
      <c r="A8" s="27" t="s">
        <v>47</v>
      </c>
      <c r="B8" s="28" t="s">
        <v>6</v>
      </c>
      <c r="C8" s="29" t="s">
        <v>48</v>
      </c>
      <c r="D8" s="29" t="s">
        <v>7</v>
      </c>
      <c r="E8" s="29" t="s">
        <v>2</v>
      </c>
      <c r="F8" s="29" t="s">
        <v>8</v>
      </c>
      <c r="G8" s="45" t="s">
        <v>274</v>
      </c>
    </row>
    <row r="9" spans="1:8" ht="45" customHeight="1" x14ac:dyDescent="0.2">
      <c r="A9" s="8" t="s">
        <v>52</v>
      </c>
      <c r="B9" s="3" t="s">
        <v>107</v>
      </c>
      <c r="C9" s="3" t="s">
        <v>124</v>
      </c>
      <c r="D9" s="3"/>
      <c r="E9" s="3"/>
      <c r="F9" s="3"/>
      <c r="G9" s="46">
        <f>G10</f>
        <v>4808.8999999999996</v>
      </c>
      <c r="H9" s="21"/>
    </row>
    <row r="10" spans="1:8" ht="22.15" customHeight="1" x14ac:dyDescent="0.2">
      <c r="A10" s="9" t="s">
        <v>31</v>
      </c>
      <c r="B10" s="13" t="s">
        <v>38</v>
      </c>
      <c r="C10" s="3" t="s">
        <v>124</v>
      </c>
      <c r="D10" s="3" t="s">
        <v>1</v>
      </c>
      <c r="E10" s="3"/>
      <c r="F10" s="3"/>
      <c r="G10" s="46">
        <f>G15+G11+G26</f>
        <v>4808.8999999999996</v>
      </c>
    </row>
    <row r="11" spans="1:8" ht="29.45" customHeight="1" x14ac:dyDescent="0.2">
      <c r="A11" s="9" t="s">
        <v>26</v>
      </c>
      <c r="B11" s="14" t="s">
        <v>50</v>
      </c>
      <c r="C11" s="4" t="s">
        <v>124</v>
      </c>
      <c r="D11" s="4" t="s">
        <v>24</v>
      </c>
      <c r="E11" s="4"/>
      <c r="F11" s="4"/>
      <c r="G11" s="47">
        <f>G12</f>
        <v>1224</v>
      </c>
    </row>
    <row r="12" spans="1:8" ht="22.15" customHeight="1" x14ac:dyDescent="0.2">
      <c r="A12" s="9" t="s">
        <v>25</v>
      </c>
      <c r="B12" s="14" t="s">
        <v>51</v>
      </c>
      <c r="C12" s="4" t="s">
        <v>124</v>
      </c>
      <c r="D12" s="4" t="s">
        <v>24</v>
      </c>
      <c r="E12" s="4" t="s">
        <v>203</v>
      </c>
      <c r="F12" s="4"/>
      <c r="G12" s="47">
        <f>G14</f>
        <v>1224</v>
      </c>
    </row>
    <row r="13" spans="1:8" ht="54.6" customHeight="1" x14ac:dyDescent="0.2">
      <c r="A13" s="9"/>
      <c r="B13" s="14" t="s">
        <v>180</v>
      </c>
      <c r="C13" s="4" t="s">
        <v>124</v>
      </c>
      <c r="D13" s="4" t="s">
        <v>24</v>
      </c>
      <c r="E13" s="4" t="s">
        <v>203</v>
      </c>
      <c r="F13" s="4" t="s">
        <v>131</v>
      </c>
      <c r="G13" s="47">
        <f>G14</f>
        <v>1224</v>
      </c>
    </row>
    <row r="14" spans="1:8" ht="30.6" customHeight="1" x14ac:dyDescent="0.2">
      <c r="A14" s="9"/>
      <c r="B14" s="14" t="s">
        <v>163</v>
      </c>
      <c r="C14" s="4" t="s">
        <v>124</v>
      </c>
      <c r="D14" s="4" t="s">
        <v>24</v>
      </c>
      <c r="E14" s="4" t="s">
        <v>203</v>
      </c>
      <c r="F14" s="4" t="s">
        <v>95</v>
      </c>
      <c r="G14" s="47">
        <v>1224</v>
      </c>
      <c r="H14" s="21"/>
    </row>
    <row r="15" spans="1:8" ht="48.6" customHeight="1" x14ac:dyDescent="0.2">
      <c r="A15" s="9" t="s">
        <v>170</v>
      </c>
      <c r="B15" s="14" t="s">
        <v>71</v>
      </c>
      <c r="C15" s="4" t="s">
        <v>124</v>
      </c>
      <c r="D15" s="4" t="s">
        <v>9</v>
      </c>
      <c r="E15" s="4"/>
      <c r="F15" s="4"/>
      <c r="G15" s="47">
        <f>G16+G19</f>
        <v>3428.3999999999996</v>
      </c>
    </row>
    <row r="16" spans="1:8" ht="33" customHeight="1" x14ac:dyDescent="0.2">
      <c r="A16" s="9" t="s">
        <v>136</v>
      </c>
      <c r="B16" s="15" t="s">
        <v>77</v>
      </c>
      <c r="C16" s="4" t="s">
        <v>124</v>
      </c>
      <c r="D16" s="30" t="s">
        <v>9</v>
      </c>
      <c r="E16" s="30" t="s">
        <v>204</v>
      </c>
      <c r="F16" s="30"/>
      <c r="G16" s="47">
        <f>G18</f>
        <v>109.2</v>
      </c>
    </row>
    <row r="17" spans="1:8" ht="89.25" x14ac:dyDescent="0.2">
      <c r="A17" s="9"/>
      <c r="B17" s="14" t="s">
        <v>164</v>
      </c>
      <c r="C17" s="4" t="s">
        <v>124</v>
      </c>
      <c r="D17" s="30" t="s">
        <v>9</v>
      </c>
      <c r="E17" s="30" t="s">
        <v>204</v>
      </c>
      <c r="F17" s="30" t="s">
        <v>131</v>
      </c>
      <c r="G17" s="47">
        <f>G18</f>
        <v>109.2</v>
      </c>
    </row>
    <row r="18" spans="1:8" ht="35.450000000000003" customHeight="1" x14ac:dyDescent="0.2">
      <c r="A18" s="9"/>
      <c r="B18" s="14" t="s">
        <v>162</v>
      </c>
      <c r="C18" s="4" t="s">
        <v>124</v>
      </c>
      <c r="D18" s="30" t="s">
        <v>9</v>
      </c>
      <c r="E18" s="30" t="s">
        <v>204</v>
      </c>
      <c r="F18" s="30" t="s">
        <v>95</v>
      </c>
      <c r="G18" s="47">
        <v>109.2</v>
      </c>
    </row>
    <row r="19" spans="1:8" ht="32.25" customHeight="1" x14ac:dyDescent="0.2">
      <c r="A19" s="9" t="s">
        <v>137</v>
      </c>
      <c r="B19" s="14" t="s">
        <v>184</v>
      </c>
      <c r="C19" s="4" t="s">
        <v>124</v>
      </c>
      <c r="D19" s="4" t="s">
        <v>9</v>
      </c>
      <c r="E19" s="4" t="s">
        <v>205</v>
      </c>
      <c r="F19" s="4"/>
      <c r="G19" s="47">
        <f>G23+G21+G25</f>
        <v>3319.2</v>
      </c>
    </row>
    <row r="20" spans="1:8" ht="69" customHeight="1" x14ac:dyDescent="0.2">
      <c r="A20" s="9"/>
      <c r="B20" s="14" t="s">
        <v>164</v>
      </c>
      <c r="C20" s="4" t="s">
        <v>124</v>
      </c>
      <c r="D20" s="4" t="s">
        <v>9</v>
      </c>
      <c r="E20" s="4" t="s">
        <v>205</v>
      </c>
      <c r="F20" s="30" t="s">
        <v>131</v>
      </c>
      <c r="G20" s="47">
        <f>G21</f>
        <v>1630</v>
      </c>
    </row>
    <row r="21" spans="1:8" ht="43.9" customHeight="1" x14ac:dyDescent="0.2">
      <c r="A21" s="9"/>
      <c r="B21" s="14" t="s">
        <v>162</v>
      </c>
      <c r="C21" s="4" t="s">
        <v>124</v>
      </c>
      <c r="D21" s="4" t="s">
        <v>9</v>
      </c>
      <c r="E21" s="4" t="s">
        <v>205</v>
      </c>
      <c r="F21" s="30" t="s">
        <v>95</v>
      </c>
      <c r="G21" s="47">
        <v>1630</v>
      </c>
    </row>
    <row r="22" spans="1:8" ht="32.25" customHeight="1" x14ac:dyDescent="0.2">
      <c r="A22" s="9"/>
      <c r="B22" s="14" t="s">
        <v>130</v>
      </c>
      <c r="C22" s="4" t="s">
        <v>124</v>
      </c>
      <c r="D22" s="4" t="s">
        <v>9</v>
      </c>
      <c r="E22" s="4" t="s">
        <v>205</v>
      </c>
      <c r="F22" s="4" t="s">
        <v>129</v>
      </c>
      <c r="G22" s="47">
        <f>G23</f>
        <v>1679.2</v>
      </c>
    </row>
    <row r="23" spans="1:8" ht="33" customHeight="1" x14ac:dyDescent="0.2">
      <c r="A23" s="9"/>
      <c r="B23" s="14" t="s">
        <v>167</v>
      </c>
      <c r="C23" s="4" t="s">
        <v>124</v>
      </c>
      <c r="D23" s="4" t="s">
        <v>9</v>
      </c>
      <c r="E23" s="4" t="s">
        <v>205</v>
      </c>
      <c r="F23" s="4" t="s">
        <v>79</v>
      </c>
      <c r="G23" s="47">
        <f>1605.2-51.5+125.5</f>
        <v>1679.2</v>
      </c>
      <c r="H23" s="21"/>
    </row>
    <row r="24" spans="1:8" ht="22.15" customHeight="1" x14ac:dyDescent="0.2">
      <c r="A24" s="9"/>
      <c r="B24" s="6" t="s">
        <v>135</v>
      </c>
      <c r="C24" s="4" t="s">
        <v>124</v>
      </c>
      <c r="D24" s="4" t="s">
        <v>9</v>
      </c>
      <c r="E24" s="4" t="s">
        <v>205</v>
      </c>
      <c r="F24" s="4" t="s">
        <v>132</v>
      </c>
      <c r="G24" s="47">
        <f>G25</f>
        <v>10</v>
      </c>
      <c r="H24" s="21"/>
    </row>
    <row r="25" spans="1:8" ht="20.45" customHeight="1" x14ac:dyDescent="0.2">
      <c r="A25" s="9"/>
      <c r="B25" s="16" t="s">
        <v>123</v>
      </c>
      <c r="C25" s="4" t="s">
        <v>124</v>
      </c>
      <c r="D25" s="4" t="s">
        <v>9</v>
      </c>
      <c r="E25" s="4" t="s">
        <v>205</v>
      </c>
      <c r="F25" s="4" t="s">
        <v>122</v>
      </c>
      <c r="G25" s="47">
        <v>10</v>
      </c>
      <c r="H25" s="21"/>
    </row>
    <row r="26" spans="1:8" ht="20.45" customHeight="1" x14ac:dyDescent="0.2">
      <c r="A26" s="9" t="s">
        <v>326</v>
      </c>
      <c r="B26" s="6" t="s">
        <v>10</v>
      </c>
      <c r="C26" s="4" t="s">
        <v>124</v>
      </c>
      <c r="D26" s="4" t="s">
        <v>60</v>
      </c>
      <c r="E26" s="4"/>
      <c r="F26" s="4"/>
      <c r="G26" s="47">
        <f>G27+G30</f>
        <v>156.5</v>
      </c>
      <c r="H26" s="21"/>
    </row>
    <row r="27" spans="1:8" ht="53.25" customHeight="1" x14ac:dyDescent="0.2">
      <c r="A27" s="10" t="s">
        <v>327</v>
      </c>
      <c r="B27" s="6" t="s">
        <v>241</v>
      </c>
      <c r="C27" s="4" t="s">
        <v>124</v>
      </c>
      <c r="D27" s="4" t="s">
        <v>60</v>
      </c>
      <c r="E27" s="4" t="s">
        <v>211</v>
      </c>
      <c r="F27" s="4"/>
      <c r="G27" s="47">
        <f t="shared" ref="G27" si="0">G29</f>
        <v>84</v>
      </c>
      <c r="H27" s="21"/>
    </row>
    <row r="28" spans="1:8" ht="27" customHeight="1" x14ac:dyDescent="0.2">
      <c r="A28" s="10"/>
      <c r="B28" s="6" t="s">
        <v>135</v>
      </c>
      <c r="C28" s="4" t="s">
        <v>124</v>
      </c>
      <c r="D28" s="4" t="s">
        <v>60</v>
      </c>
      <c r="E28" s="4" t="s">
        <v>211</v>
      </c>
      <c r="F28" s="4" t="s">
        <v>132</v>
      </c>
      <c r="G28" s="47">
        <f>G29</f>
        <v>84</v>
      </c>
    </row>
    <row r="29" spans="1:8" ht="20.25" customHeight="1" x14ac:dyDescent="0.2">
      <c r="A29" s="9"/>
      <c r="B29" s="16" t="s">
        <v>123</v>
      </c>
      <c r="C29" s="4" t="s">
        <v>124</v>
      </c>
      <c r="D29" s="4" t="s">
        <v>60</v>
      </c>
      <c r="E29" s="4" t="s">
        <v>211</v>
      </c>
      <c r="F29" s="4" t="s">
        <v>122</v>
      </c>
      <c r="G29" s="47">
        <f>72+12</f>
        <v>84</v>
      </c>
    </row>
    <row r="30" spans="1:8" ht="40.9" customHeight="1" x14ac:dyDescent="0.2">
      <c r="A30" s="9" t="s">
        <v>328</v>
      </c>
      <c r="B30" s="16" t="s">
        <v>324</v>
      </c>
      <c r="C30" s="4" t="s">
        <v>124</v>
      </c>
      <c r="D30" s="4" t="s">
        <v>60</v>
      </c>
      <c r="E30" s="4" t="s">
        <v>322</v>
      </c>
      <c r="F30" s="4"/>
      <c r="G30" s="47">
        <f>G31</f>
        <v>72.5</v>
      </c>
    </row>
    <row r="31" spans="1:8" ht="20.25" customHeight="1" x14ac:dyDescent="0.2">
      <c r="A31" s="9"/>
      <c r="B31" s="6" t="s">
        <v>135</v>
      </c>
      <c r="C31" s="4" t="s">
        <v>124</v>
      </c>
      <c r="D31" s="4" t="s">
        <v>60</v>
      </c>
      <c r="E31" s="4" t="s">
        <v>322</v>
      </c>
      <c r="F31" s="4" t="s">
        <v>132</v>
      </c>
      <c r="G31" s="47">
        <f>G32</f>
        <v>72.5</v>
      </c>
    </row>
    <row r="32" spans="1:8" ht="20.25" customHeight="1" x14ac:dyDescent="0.2">
      <c r="A32" s="9"/>
      <c r="B32" s="16" t="s">
        <v>123</v>
      </c>
      <c r="C32" s="4" t="s">
        <v>124</v>
      </c>
      <c r="D32" s="4" t="s">
        <v>60</v>
      </c>
      <c r="E32" s="4" t="s">
        <v>322</v>
      </c>
      <c r="F32" s="4" t="s">
        <v>122</v>
      </c>
      <c r="G32" s="47">
        <v>72.5</v>
      </c>
    </row>
    <row r="33" spans="1:8" ht="34.15" customHeight="1" x14ac:dyDescent="0.2">
      <c r="A33" s="8" t="s">
        <v>29</v>
      </c>
      <c r="B33" s="3" t="s">
        <v>87</v>
      </c>
      <c r="C33" s="3" t="s">
        <v>86</v>
      </c>
      <c r="D33" s="3"/>
      <c r="E33" s="3"/>
      <c r="F33" s="3"/>
      <c r="G33" s="46">
        <f>G34+G94+G143+G152+G164+G176+G181+G103+G72</f>
        <v>70041.899999999994</v>
      </c>
      <c r="H33" s="21"/>
    </row>
    <row r="34" spans="1:8" ht="24" customHeight="1" x14ac:dyDescent="0.2">
      <c r="A34" s="8" t="s">
        <v>88</v>
      </c>
      <c r="B34" s="13" t="s">
        <v>38</v>
      </c>
      <c r="C34" s="3" t="s">
        <v>86</v>
      </c>
      <c r="D34" s="3" t="s">
        <v>1</v>
      </c>
      <c r="E34" s="3"/>
      <c r="F34" s="3"/>
      <c r="G34" s="46">
        <f>G35+G52+G56</f>
        <v>14446.499999999998</v>
      </c>
      <c r="H34" s="21"/>
    </row>
    <row r="35" spans="1:8" ht="52.15" customHeight="1" x14ac:dyDescent="0.2">
      <c r="A35" s="9" t="s">
        <v>32</v>
      </c>
      <c r="B35" s="14" t="s">
        <v>85</v>
      </c>
      <c r="C35" s="4" t="s">
        <v>86</v>
      </c>
      <c r="D35" s="4" t="s">
        <v>27</v>
      </c>
      <c r="E35" s="4"/>
      <c r="F35" s="4"/>
      <c r="G35" s="47">
        <f>G36+G39+G44+G47</f>
        <v>13884.199999999999</v>
      </c>
    </row>
    <row r="36" spans="1:8" ht="29.45" customHeight="1" x14ac:dyDescent="0.2">
      <c r="A36" s="9" t="s">
        <v>89</v>
      </c>
      <c r="B36" s="14" t="s">
        <v>53</v>
      </c>
      <c r="C36" s="4" t="s">
        <v>86</v>
      </c>
      <c r="D36" s="4" t="s">
        <v>27</v>
      </c>
      <c r="E36" s="4" t="s">
        <v>206</v>
      </c>
      <c r="F36" s="4"/>
      <c r="G36" s="47">
        <f>G38</f>
        <v>1224</v>
      </c>
    </row>
    <row r="37" spans="1:8" ht="58.15" customHeight="1" x14ac:dyDescent="0.2">
      <c r="A37" s="9"/>
      <c r="B37" s="14" t="s">
        <v>180</v>
      </c>
      <c r="C37" s="4" t="s">
        <v>86</v>
      </c>
      <c r="D37" s="4" t="s">
        <v>27</v>
      </c>
      <c r="E37" s="4" t="s">
        <v>206</v>
      </c>
      <c r="F37" s="4" t="s">
        <v>131</v>
      </c>
      <c r="G37" s="47">
        <f>G38</f>
        <v>1224</v>
      </c>
    </row>
    <row r="38" spans="1:8" ht="33" customHeight="1" x14ac:dyDescent="0.2">
      <c r="A38" s="9"/>
      <c r="B38" s="15" t="s">
        <v>163</v>
      </c>
      <c r="C38" s="4" t="s">
        <v>86</v>
      </c>
      <c r="D38" s="4" t="s">
        <v>27</v>
      </c>
      <c r="E38" s="4" t="s">
        <v>206</v>
      </c>
      <c r="F38" s="4" t="s">
        <v>95</v>
      </c>
      <c r="G38" s="47">
        <v>1224</v>
      </c>
      <c r="H38" s="21"/>
    </row>
    <row r="39" spans="1:8" ht="45.75" customHeight="1" x14ac:dyDescent="0.2">
      <c r="A39" s="10" t="s">
        <v>126</v>
      </c>
      <c r="B39" s="6" t="s">
        <v>57</v>
      </c>
      <c r="C39" s="4" t="s">
        <v>86</v>
      </c>
      <c r="D39" s="4" t="s">
        <v>27</v>
      </c>
      <c r="E39" s="4" t="s">
        <v>207</v>
      </c>
      <c r="F39" s="4"/>
      <c r="G39" s="47">
        <f>G41+G43</f>
        <v>10907.3</v>
      </c>
    </row>
    <row r="40" spans="1:8" ht="63" customHeight="1" x14ac:dyDescent="0.2">
      <c r="A40" s="10"/>
      <c r="B40" s="14" t="s">
        <v>164</v>
      </c>
      <c r="C40" s="4" t="s">
        <v>86</v>
      </c>
      <c r="D40" s="4" t="s">
        <v>27</v>
      </c>
      <c r="E40" s="4" t="s">
        <v>207</v>
      </c>
      <c r="F40" s="4" t="s">
        <v>131</v>
      </c>
      <c r="G40" s="47">
        <f>G41</f>
        <v>10022</v>
      </c>
    </row>
    <row r="41" spans="1:8" ht="36.75" customHeight="1" x14ac:dyDescent="0.2">
      <c r="A41" s="10"/>
      <c r="B41" s="15" t="s">
        <v>162</v>
      </c>
      <c r="C41" s="4" t="s">
        <v>86</v>
      </c>
      <c r="D41" s="4" t="s">
        <v>27</v>
      </c>
      <c r="E41" s="4" t="s">
        <v>207</v>
      </c>
      <c r="F41" s="4" t="s">
        <v>95</v>
      </c>
      <c r="G41" s="47">
        <v>10022</v>
      </c>
    </row>
    <row r="42" spans="1:8" ht="36.75" customHeight="1" x14ac:dyDescent="0.2">
      <c r="A42" s="10"/>
      <c r="B42" s="14" t="s">
        <v>130</v>
      </c>
      <c r="C42" s="4" t="s">
        <v>86</v>
      </c>
      <c r="D42" s="4" t="s">
        <v>27</v>
      </c>
      <c r="E42" s="4" t="s">
        <v>207</v>
      </c>
      <c r="F42" s="4" t="s">
        <v>129</v>
      </c>
      <c r="G42" s="47">
        <f>G43</f>
        <v>885.3</v>
      </c>
    </row>
    <row r="43" spans="1:8" ht="35.25" customHeight="1" x14ac:dyDescent="0.2">
      <c r="A43" s="10"/>
      <c r="B43" s="14" t="s">
        <v>167</v>
      </c>
      <c r="C43" s="4" t="s">
        <v>86</v>
      </c>
      <c r="D43" s="4" t="s">
        <v>27</v>
      </c>
      <c r="E43" s="4" t="s">
        <v>207</v>
      </c>
      <c r="F43" s="4" t="s">
        <v>79</v>
      </c>
      <c r="G43" s="47">
        <f>897.3-12</f>
        <v>885.3</v>
      </c>
    </row>
    <row r="44" spans="1:8" ht="58.15" customHeight="1" x14ac:dyDescent="0.2">
      <c r="A44" s="9" t="s">
        <v>168</v>
      </c>
      <c r="B44" s="6" t="s">
        <v>177</v>
      </c>
      <c r="C44" s="4" t="s">
        <v>86</v>
      </c>
      <c r="D44" s="5" t="s">
        <v>27</v>
      </c>
      <c r="E44" s="5" t="s">
        <v>236</v>
      </c>
      <c r="F44" s="5"/>
      <c r="G44" s="48">
        <f>G46</f>
        <v>6.9</v>
      </c>
    </row>
    <row r="45" spans="1:8" ht="34.9" customHeight="1" x14ac:dyDescent="0.2">
      <c r="A45" s="9"/>
      <c r="B45" s="14" t="s">
        <v>130</v>
      </c>
      <c r="C45" s="4" t="s">
        <v>86</v>
      </c>
      <c r="D45" s="5" t="s">
        <v>27</v>
      </c>
      <c r="E45" s="5" t="s">
        <v>236</v>
      </c>
      <c r="F45" s="5" t="s">
        <v>129</v>
      </c>
      <c r="G45" s="48">
        <f>G46</f>
        <v>6.9</v>
      </c>
    </row>
    <row r="46" spans="1:8" ht="36.75" customHeight="1" x14ac:dyDescent="0.2">
      <c r="A46" s="9"/>
      <c r="B46" s="14" t="s">
        <v>167</v>
      </c>
      <c r="C46" s="4" t="s">
        <v>86</v>
      </c>
      <c r="D46" s="5" t="s">
        <v>27</v>
      </c>
      <c r="E46" s="5" t="s">
        <v>236</v>
      </c>
      <c r="F46" s="5" t="s">
        <v>79</v>
      </c>
      <c r="G46" s="47">
        <v>6.9</v>
      </c>
    </row>
    <row r="47" spans="1:8" ht="63" customHeight="1" x14ac:dyDescent="0.2">
      <c r="A47" s="10" t="s">
        <v>250</v>
      </c>
      <c r="B47" s="6" t="s">
        <v>178</v>
      </c>
      <c r="C47" s="4" t="s">
        <v>86</v>
      </c>
      <c r="D47" s="4" t="s">
        <v>27</v>
      </c>
      <c r="E47" s="4" t="s">
        <v>208</v>
      </c>
      <c r="F47" s="4"/>
      <c r="G47" s="47">
        <f>G49+G51</f>
        <v>1746</v>
      </c>
    </row>
    <row r="48" spans="1:8" ht="67.150000000000006" customHeight="1" x14ac:dyDescent="0.2">
      <c r="A48" s="10"/>
      <c r="B48" s="14" t="s">
        <v>164</v>
      </c>
      <c r="C48" s="4" t="s">
        <v>86</v>
      </c>
      <c r="D48" s="4" t="s">
        <v>27</v>
      </c>
      <c r="E48" s="4" t="s">
        <v>208</v>
      </c>
      <c r="F48" s="4" t="s">
        <v>131</v>
      </c>
      <c r="G48" s="47">
        <f>G49</f>
        <v>1620</v>
      </c>
      <c r="H48" s="42"/>
    </row>
    <row r="49" spans="1:7" ht="16.149999999999999" customHeight="1" x14ac:dyDescent="0.2">
      <c r="A49" s="10"/>
      <c r="B49" s="14" t="s">
        <v>121</v>
      </c>
      <c r="C49" s="4" t="s">
        <v>86</v>
      </c>
      <c r="D49" s="4" t="s">
        <v>27</v>
      </c>
      <c r="E49" s="4" t="s">
        <v>208</v>
      </c>
      <c r="F49" s="4" t="s">
        <v>95</v>
      </c>
      <c r="G49" s="47">
        <v>1620</v>
      </c>
    </row>
    <row r="50" spans="1:7" ht="35.450000000000003" customHeight="1" x14ac:dyDescent="0.2">
      <c r="A50" s="10"/>
      <c r="B50" s="14" t="s">
        <v>130</v>
      </c>
      <c r="C50" s="4" t="s">
        <v>86</v>
      </c>
      <c r="D50" s="4" t="s">
        <v>27</v>
      </c>
      <c r="E50" s="4" t="s">
        <v>208</v>
      </c>
      <c r="F50" s="4" t="s">
        <v>129</v>
      </c>
      <c r="G50" s="47">
        <f>G51</f>
        <v>126</v>
      </c>
    </row>
    <row r="51" spans="1:7" ht="27.6" customHeight="1" x14ac:dyDescent="0.2">
      <c r="A51" s="10"/>
      <c r="B51" s="14" t="s">
        <v>167</v>
      </c>
      <c r="C51" s="4" t="s">
        <v>86</v>
      </c>
      <c r="D51" s="4" t="s">
        <v>27</v>
      </c>
      <c r="E51" s="4" t="s">
        <v>208</v>
      </c>
      <c r="F51" s="4" t="s">
        <v>79</v>
      </c>
      <c r="G51" s="47">
        <v>126</v>
      </c>
    </row>
    <row r="52" spans="1:7" s="17" customFormat="1" ht="17.25" customHeight="1" x14ac:dyDescent="0.2">
      <c r="A52" s="12" t="s">
        <v>127</v>
      </c>
      <c r="B52" s="6" t="s">
        <v>160</v>
      </c>
      <c r="C52" s="4" t="s">
        <v>86</v>
      </c>
      <c r="D52" s="4" t="s">
        <v>59</v>
      </c>
      <c r="E52" s="4"/>
      <c r="F52" s="4"/>
      <c r="G52" s="47">
        <f>G53</f>
        <v>100</v>
      </c>
    </row>
    <row r="53" spans="1:7" s="17" customFormat="1" ht="33" customHeight="1" x14ac:dyDescent="0.2">
      <c r="A53" s="12" t="s">
        <v>108</v>
      </c>
      <c r="B53" s="14" t="s">
        <v>185</v>
      </c>
      <c r="C53" s="4" t="s">
        <v>86</v>
      </c>
      <c r="D53" s="5" t="s">
        <v>59</v>
      </c>
      <c r="E53" s="5" t="s">
        <v>209</v>
      </c>
      <c r="F53" s="5"/>
      <c r="G53" s="48">
        <f t="shared" ref="G53" si="1">G55</f>
        <v>100</v>
      </c>
    </row>
    <row r="54" spans="1:7" s="17" customFormat="1" ht="20.25" customHeight="1" x14ac:dyDescent="0.2">
      <c r="A54" s="12"/>
      <c r="B54" s="14" t="s">
        <v>135</v>
      </c>
      <c r="C54" s="4" t="s">
        <v>86</v>
      </c>
      <c r="D54" s="5" t="s">
        <v>59</v>
      </c>
      <c r="E54" s="5" t="s">
        <v>209</v>
      </c>
      <c r="F54" s="5" t="s">
        <v>132</v>
      </c>
      <c r="G54" s="48">
        <v>100</v>
      </c>
    </row>
    <row r="55" spans="1:7" s="17" customFormat="1" ht="19.5" customHeight="1" x14ac:dyDescent="0.2">
      <c r="A55" s="12"/>
      <c r="B55" s="14" t="s">
        <v>84</v>
      </c>
      <c r="C55" s="4" t="s">
        <v>86</v>
      </c>
      <c r="D55" s="5" t="s">
        <v>59</v>
      </c>
      <c r="E55" s="5" t="s">
        <v>209</v>
      </c>
      <c r="F55" s="5" t="s">
        <v>83</v>
      </c>
      <c r="G55" s="47">
        <v>100</v>
      </c>
    </row>
    <row r="56" spans="1:7" ht="18.75" customHeight="1" x14ac:dyDescent="0.2">
      <c r="A56" s="10" t="s">
        <v>109</v>
      </c>
      <c r="B56" s="6" t="s">
        <v>10</v>
      </c>
      <c r="C56" s="4" t="s">
        <v>86</v>
      </c>
      <c r="D56" s="4" t="s">
        <v>60</v>
      </c>
      <c r="E56" s="4"/>
      <c r="F56" s="4"/>
      <c r="G56" s="47">
        <f>G57+G60+G63+G66+G69</f>
        <v>462.3</v>
      </c>
    </row>
    <row r="57" spans="1:7" ht="48.75" customHeight="1" x14ac:dyDescent="0.2">
      <c r="A57" s="10" t="s">
        <v>110</v>
      </c>
      <c r="B57" s="6" t="s">
        <v>54</v>
      </c>
      <c r="C57" s="4" t="s">
        <v>86</v>
      </c>
      <c r="D57" s="4" t="s">
        <v>60</v>
      </c>
      <c r="E57" s="4" t="s">
        <v>210</v>
      </c>
      <c r="F57" s="4"/>
      <c r="G57" s="47">
        <f>G59</f>
        <v>42.3</v>
      </c>
    </row>
    <row r="58" spans="1:7" ht="36.6" customHeight="1" x14ac:dyDescent="0.2">
      <c r="A58" s="10"/>
      <c r="B58" s="14" t="s">
        <v>130</v>
      </c>
      <c r="C58" s="4" t="s">
        <v>86</v>
      </c>
      <c r="D58" s="4" t="s">
        <v>60</v>
      </c>
      <c r="E58" s="4" t="s">
        <v>210</v>
      </c>
      <c r="F58" s="4" t="s">
        <v>129</v>
      </c>
      <c r="G58" s="47">
        <f>G59</f>
        <v>42.3</v>
      </c>
    </row>
    <row r="59" spans="1:7" ht="32.25" customHeight="1" x14ac:dyDescent="0.2">
      <c r="A59" s="9"/>
      <c r="B59" s="14" t="s">
        <v>167</v>
      </c>
      <c r="C59" s="4" t="s">
        <v>86</v>
      </c>
      <c r="D59" s="4" t="s">
        <v>60</v>
      </c>
      <c r="E59" s="4" t="s">
        <v>210</v>
      </c>
      <c r="F59" s="4" t="s">
        <v>79</v>
      </c>
      <c r="G59" s="47">
        <f>50-7.7</f>
        <v>42.3</v>
      </c>
    </row>
    <row r="60" spans="1:7" ht="32.25" customHeight="1" x14ac:dyDescent="0.2">
      <c r="A60" s="9" t="s">
        <v>196</v>
      </c>
      <c r="B60" s="14" t="s">
        <v>195</v>
      </c>
      <c r="C60" s="4" t="s">
        <v>86</v>
      </c>
      <c r="D60" s="4" t="s">
        <v>60</v>
      </c>
      <c r="E60" s="4" t="s">
        <v>235</v>
      </c>
      <c r="F60" s="4"/>
      <c r="G60" s="47">
        <f>G61</f>
        <v>1</v>
      </c>
    </row>
    <row r="61" spans="1:7" ht="32.25" customHeight="1" x14ac:dyDescent="0.2">
      <c r="A61" s="9"/>
      <c r="B61" s="14" t="s">
        <v>130</v>
      </c>
      <c r="C61" s="4" t="s">
        <v>86</v>
      </c>
      <c r="D61" s="4" t="s">
        <v>60</v>
      </c>
      <c r="E61" s="4" t="s">
        <v>235</v>
      </c>
      <c r="F61" s="4" t="s">
        <v>129</v>
      </c>
      <c r="G61" s="47">
        <f>G62</f>
        <v>1</v>
      </c>
    </row>
    <row r="62" spans="1:7" ht="32.25" customHeight="1" x14ac:dyDescent="0.2">
      <c r="A62" s="52"/>
      <c r="B62" s="14" t="s">
        <v>167</v>
      </c>
      <c r="C62" s="4" t="s">
        <v>86</v>
      </c>
      <c r="D62" s="4" t="s">
        <v>60</v>
      </c>
      <c r="E62" s="4" t="s">
        <v>235</v>
      </c>
      <c r="F62" s="4" t="s">
        <v>79</v>
      </c>
      <c r="G62" s="47">
        <f>10-9</f>
        <v>1</v>
      </c>
    </row>
    <row r="63" spans="1:7" ht="51" x14ac:dyDescent="0.2">
      <c r="A63" s="52" t="s">
        <v>281</v>
      </c>
      <c r="B63" s="14" t="s">
        <v>282</v>
      </c>
      <c r="C63" s="4" t="s">
        <v>86</v>
      </c>
      <c r="D63" s="4" t="s">
        <v>60</v>
      </c>
      <c r="E63" s="4" t="s">
        <v>280</v>
      </c>
      <c r="F63" s="4"/>
      <c r="G63" s="47">
        <f>G64</f>
        <v>265</v>
      </c>
    </row>
    <row r="64" spans="1:7" ht="32.25" customHeight="1" x14ac:dyDescent="0.2">
      <c r="A64" s="52"/>
      <c r="B64" s="14" t="s">
        <v>130</v>
      </c>
      <c r="C64" s="4" t="s">
        <v>86</v>
      </c>
      <c r="D64" s="4" t="s">
        <v>60</v>
      </c>
      <c r="E64" s="4" t="s">
        <v>280</v>
      </c>
      <c r="F64" s="4" t="s">
        <v>129</v>
      </c>
      <c r="G64" s="47">
        <f>G65</f>
        <v>265</v>
      </c>
    </row>
    <row r="65" spans="1:8" ht="32.25" customHeight="1" x14ac:dyDescent="0.2">
      <c r="A65" s="52"/>
      <c r="B65" s="14" t="s">
        <v>167</v>
      </c>
      <c r="C65" s="4" t="s">
        <v>86</v>
      </c>
      <c r="D65" s="4" t="s">
        <v>60</v>
      </c>
      <c r="E65" s="4" t="s">
        <v>280</v>
      </c>
      <c r="F65" s="4" t="s">
        <v>79</v>
      </c>
      <c r="G65" s="47">
        <v>265</v>
      </c>
    </row>
    <row r="66" spans="1:8" ht="128.44999999999999" customHeight="1" x14ac:dyDescent="0.2">
      <c r="A66" s="52" t="s">
        <v>286</v>
      </c>
      <c r="B66" s="14" t="s">
        <v>287</v>
      </c>
      <c r="C66" s="4" t="s">
        <v>86</v>
      </c>
      <c r="D66" s="4" t="s">
        <v>60</v>
      </c>
      <c r="E66" s="4" t="s">
        <v>284</v>
      </c>
      <c r="F66" s="4"/>
      <c r="G66" s="47">
        <f>G67</f>
        <v>32</v>
      </c>
    </row>
    <row r="67" spans="1:8" ht="32.25" customHeight="1" x14ac:dyDescent="0.2">
      <c r="A67" s="52"/>
      <c r="B67" s="14" t="s">
        <v>130</v>
      </c>
      <c r="C67" s="4" t="s">
        <v>86</v>
      </c>
      <c r="D67" s="4" t="s">
        <v>60</v>
      </c>
      <c r="E67" s="4" t="s">
        <v>284</v>
      </c>
      <c r="F67" s="4" t="s">
        <v>129</v>
      </c>
      <c r="G67" s="47">
        <f>G68</f>
        <v>32</v>
      </c>
    </row>
    <row r="68" spans="1:8" ht="32.25" customHeight="1" x14ac:dyDescent="0.2">
      <c r="A68" s="52"/>
      <c r="B68" s="14" t="s">
        <v>167</v>
      </c>
      <c r="C68" s="4" t="s">
        <v>86</v>
      </c>
      <c r="D68" s="4" t="s">
        <v>60</v>
      </c>
      <c r="E68" s="4" t="s">
        <v>284</v>
      </c>
      <c r="F68" s="4" t="s">
        <v>79</v>
      </c>
      <c r="G68" s="47">
        <f>72-40</f>
        <v>32</v>
      </c>
    </row>
    <row r="69" spans="1:8" ht="70.900000000000006" customHeight="1" x14ac:dyDescent="0.2">
      <c r="A69" s="6" t="s">
        <v>316</v>
      </c>
      <c r="B69" s="6" t="s">
        <v>321</v>
      </c>
      <c r="C69" s="4" t="s">
        <v>86</v>
      </c>
      <c r="D69" s="4" t="s">
        <v>60</v>
      </c>
      <c r="E69" s="4" t="s">
        <v>315</v>
      </c>
      <c r="F69" s="4"/>
      <c r="G69" s="47">
        <f>G70</f>
        <v>122</v>
      </c>
    </row>
    <row r="70" spans="1:8" ht="32.25" customHeight="1" x14ac:dyDescent="0.2">
      <c r="A70" s="52"/>
      <c r="B70" s="6" t="s">
        <v>319</v>
      </c>
      <c r="C70" s="4" t="s">
        <v>86</v>
      </c>
      <c r="D70" s="4" t="s">
        <v>60</v>
      </c>
      <c r="E70" s="4" t="s">
        <v>315</v>
      </c>
      <c r="F70" s="4" t="s">
        <v>318</v>
      </c>
      <c r="G70" s="47">
        <f>G71</f>
        <v>122</v>
      </c>
    </row>
    <row r="71" spans="1:8" ht="32.25" customHeight="1" x14ac:dyDescent="0.2">
      <c r="A71" s="52"/>
      <c r="B71" s="6" t="s">
        <v>320</v>
      </c>
      <c r="C71" s="4" t="s">
        <v>86</v>
      </c>
      <c r="D71" s="4" t="s">
        <v>60</v>
      </c>
      <c r="E71" s="4" t="s">
        <v>315</v>
      </c>
      <c r="F71" s="4" t="s">
        <v>317</v>
      </c>
      <c r="G71" s="47">
        <v>122</v>
      </c>
    </row>
    <row r="72" spans="1:8" ht="32.25" customHeight="1" x14ac:dyDescent="0.2">
      <c r="A72" s="57" t="s">
        <v>111</v>
      </c>
      <c r="B72" s="13" t="s">
        <v>17</v>
      </c>
      <c r="C72" s="3" t="s">
        <v>86</v>
      </c>
      <c r="D72" s="3" t="s">
        <v>11</v>
      </c>
      <c r="E72" s="4"/>
      <c r="F72" s="4"/>
      <c r="G72" s="46">
        <f>G73+G77</f>
        <v>877</v>
      </c>
    </row>
    <row r="73" spans="1:8" ht="32.25" customHeight="1" x14ac:dyDescent="0.2">
      <c r="A73" s="52" t="s">
        <v>112</v>
      </c>
      <c r="B73" s="14" t="s">
        <v>90</v>
      </c>
      <c r="C73" s="4" t="s">
        <v>86</v>
      </c>
      <c r="D73" s="4" t="s">
        <v>3</v>
      </c>
      <c r="E73" s="4"/>
      <c r="F73" s="4"/>
      <c r="G73" s="47">
        <f>G75</f>
        <v>387</v>
      </c>
    </row>
    <row r="74" spans="1:8" ht="87.6" customHeight="1" x14ac:dyDescent="0.2">
      <c r="A74" s="52"/>
      <c r="B74" s="14" t="s">
        <v>189</v>
      </c>
      <c r="C74" s="4" t="s">
        <v>86</v>
      </c>
      <c r="D74" s="4" t="s">
        <v>3</v>
      </c>
      <c r="E74" s="4" t="s">
        <v>218</v>
      </c>
      <c r="F74" s="4"/>
      <c r="G74" s="47">
        <f>G75</f>
        <v>387</v>
      </c>
    </row>
    <row r="75" spans="1:8" ht="38.450000000000003" customHeight="1" x14ac:dyDescent="0.2">
      <c r="A75" s="9"/>
      <c r="B75" s="14" t="s">
        <v>130</v>
      </c>
      <c r="C75" s="4" t="s">
        <v>86</v>
      </c>
      <c r="D75" s="4" t="s">
        <v>3</v>
      </c>
      <c r="E75" s="4" t="s">
        <v>218</v>
      </c>
      <c r="F75" s="4" t="s">
        <v>129</v>
      </c>
      <c r="G75" s="47">
        <f>G76</f>
        <v>387</v>
      </c>
    </row>
    <row r="76" spans="1:8" ht="36.75" customHeight="1" x14ac:dyDescent="0.2">
      <c r="A76" s="9"/>
      <c r="B76" s="14" t="s">
        <v>167</v>
      </c>
      <c r="C76" s="4" t="s">
        <v>86</v>
      </c>
      <c r="D76" s="4" t="s">
        <v>3</v>
      </c>
      <c r="E76" s="4" t="s">
        <v>218</v>
      </c>
      <c r="F76" s="4" t="s">
        <v>79</v>
      </c>
      <c r="G76" s="47">
        <f>402-15</f>
        <v>387</v>
      </c>
    </row>
    <row r="77" spans="1:8" ht="36.75" customHeight="1" x14ac:dyDescent="0.2">
      <c r="A77" s="9" t="s">
        <v>265</v>
      </c>
      <c r="B77" s="14" t="s">
        <v>263</v>
      </c>
      <c r="C77" s="4" t="s">
        <v>86</v>
      </c>
      <c r="D77" s="4" t="s">
        <v>264</v>
      </c>
      <c r="E77" s="4"/>
      <c r="F77" s="4"/>
      <c r="G77" s="47">
        <f>G78</f>
        <v>490</v>
      </c>
    </row>
    <row r="78" spans="1:8" ht="20.25" customHeight="1" x14ac:dyDescent="0.2">
      <c r="A78" s="9"/>
      <c r="B78" s="16" t="s">
        <v>199</v>
      </c>
      <c r="C78" s="4" t="s">
        <v>86</v>
      </c>
      <c r="D78" s="4" t="s">
        <v>264</v>
      </c>
      <c r="E78" s="4" t="s">
        <v>212</v>
      </c>
      <c r="F78" s="4"/>
      <c r="G78" s="47">
        <f>G79+G82+G85+G88+G91</f>
        <v>490</v>
      </c>
      <c r="H78" s="42"/>
    </row>
    <row r="79" spans="1:8" ht="45" customHeight="1" x14ac:dyDescent="0.2">
      <c r="A79" s="9" t="s">
        <v>266</v>
      </c>
      <c r="B79" s="6" t="s">
        <v>182</v>
      </c>
      <c r="C79" s="4" t="s">
        <v>86</v>
      </c>
      <c r="D79" s="4" t="s">
        <v>264</v>
      </c>
      <c r="E79" s="4" t="s">
        <v>213</v>
      </c>
      <c r="F79" s="4"/>
      <c r="G79" s="47">
        <f t="shared" ref="G79" si="2">G81</f>
        <v>170</v>
      </c>
    </row>
    <row r="80" spans="1:8" ht="33" customHeight="1" x14ac:dyDescent="0.2">
      <c r="A80" s="9"/>
      <c r="B80" s="14" t="s">
        <v>130</v>
      </c>
      <c r="C80" s="4" t="s">
        <v>86</v>
      </c>
      <c r="D80" s="4" t="s">
        <v>264</v>
      </c>
      <c r="E80" s="4" t="s">
        <v>213</v>
      </c>
      <c r="F80" s="4" t="s">
        <v>129</v>
      </c>
      <c r="G80" s="47">
        <f>G81</f>
        <v>170</v>
      </c>
    </row>
    <row r="81" spans="1:7" ht="32.25" customHeight="1" x14ac:dyDescent="0.2">
      <c r="A81" s="9"/>
      <c r="B81" s="14" t="s">
        <v>167</v>
      </c>
      <c r="C81" s="4" t="s">
        <v>86</v>
      </c>
      <c r="D81" s="4" t="s">
        <v>264</v>
      </c>
      <c r="E81" s="4" t="s">
        <v>213</v>
      </c>
      <c r="F81" s="4" t="s">
        <v>79</v>
      </c>
      <c r="G81" s="47">
        <v>170</v>
      </c>
    </row>
    <row r="82" spans="1:7" ht="53.45" customHeight="1" x14ac:dyDescent="0.2">
      <c r="A82" s="9" t="s">
        <v>270</v>
      </c>
      <c r="B82" s="14" t="s">
        <v>183</v>
      </c>
      <c r="C82" s="4" t="s">
        <v>86</v>
      </c>
      <c r="D82" s="4" t="s">
        <v>264</v>
      </c>
      <c r="E82" s="4" t="s">
        <v>214</v>
      </c>
      <c r="F82" s="4"/>
      <c r="G82" s="47">
        <f>G84</f>
        <v>70</v>
      </c>
    </row>
    <row r="83" spans="1:7" ht="32.25" customHeight="1" x14ac:dyDescent="0.2">
      <c r="A83" s="10"/>
      <c r="B83" s="14" t="s">
        <v>130</v>
      </c>
      <c r="C83" s="4" t="s">
        <v>86</v>
      </c>
      <c r="D83" s="4" t="s">
        <v>264</v>
      </c>
      <c r="E83" s="4" t="s">
        <v>214</v>
      </c>
      <c r="F83" s="4" t="s">
        <v>129</v>
      </c>
      <c r="G83" s="47">
        <f>G84</f>
        <v>70</v>
      </c>
    </row>
    <row r="84" spans="1:7" ht="32.25" customHeight="1" x14ac:dyDescent="0.2">
      <c r="A84" s="9"/>
      <c r="B84" s="14" t="s">
        <v>167</v>
      </c>
      <c r="C84" s="4" t="s">
        <v>86</v>
      </c>
      <c r="D84" s="4" t="s">
        <v>264</v>
      </c>
      <c r="E84" s="4" t="s">
        <v>214</v>
      </c>
      <c r="F84" s="4" t="s">
        <v>79</v>
      </c>
      <c r="G84" s="47">
        <v>70</v>
      </c>
    </row>
    <row r="85" spans="1:7" ht="48" customHeight="1" x14ac:dyDescent="0.2">
      <c r="A85" s="9" t="s">
        <v>271</v>
      </c>
      <c r="B85" s="6" t="s">
        <v>186</v>
      </c>
      <c r="C85" s="4" t="s">
        <v>86</v>
      </c>
      <c r="D85" s="4" t="s">
        <v>264</v>
      </c>
      <c r="E85" s="4" t="s">
        <v>215</v>
      </c>
      <c r="F85" s="4"/>
      <c r="G85" s="47">
        <f t="shared" ref="G85" si="3">G87</f>
        <v>110</v>
      </c>
    </row>
    <row r="86" spans="1:7" ht="36.6" customHeight="1" x14ac:dyDescent="0.2">
      <c r="A86" s="10"/>
      <c r="B86" s="14" t="s">
        <v>130</v>
      </c>
      <c r="C86" s="4" t="s">
        <v>86</v>
      </c>
      <c r="D86" s="4" t="s">
        <v>264</v>
      </c>
      <c r="E86" s="4" t="s">
        <v>215</v>
      </c>
      <c r="F86" s="4" t="s">
        <v>129</v>
      </c>
      <c r="G86" s="47">
        <f>G87</f>
        <v>110</v>
      </c>
    </row>
    <row r="87" spans="1:7" ht="33.75" customHeight="1" x14ac:dyDescent="0.2">
      <c r="A87" s="9"/>
      <c r="B87" s="14" t="s">
        <v>167</v>
      </c>
      <c r="C87" s="4" t="s">
        <v>86</v>
      </c>
      <c r="D87" s="4" t="s">
        <v>264</v>
      </c>
      <c r="E87" s="4" t="s">
        <v>215</v>
      </c>
      <c r="F87" s="4" t="s">
        <v>79</v>
      </c>
      <c r="G87" s="47">
        <v>110</v>
      </c>
    </row>
    <row r="88" spans="1:7" ht="60" customHeight="1" x14ac:dyDescent="0.2">
      <c r="A88" s="9" t="s">
        <v>272</v>
      </c>
      <c r="B88" s="6" t="s">
        <v>194</v>
      </c>
      <c r="C88" s="4" t="s">
        <v>86</v>
      </c>
      <c r="D88" s="4" t="s">
        <v>264</v>
      </c>
      <c r="E88" s="4" t="s">
        <v>216</v>
      </c>
      <c r="F88" s="4"/>
      <c r="G88" s="49">
        <f t="shared" ref="G88" si="4">G90</f>
        <v>70</v>
      </c>
    </row>
    <row r="89" spans="1:7" ht="39.6" customHeight="1" x14ac:dyDescent="0.2">
      <c r="A89" s="10"/>
      <c r="B89" s="14" t="s">
        <v>130</v>
      </c>
      <c r="C89" s="4" t="s">
        <v>86</v>
      </c>
      <c r="D89" s="4" t="s">
        <v>264</v>
      </c>
      <c r="E89" s="4" t="s">
        <v>216</v>
      </c>
      <c r="F89" s="4" t="s">
        <v>129</v>
      </c>
      <c r="G89" s="49">
        <f>G90</f>
        <v>70</v>
      </c>
    </row>
    <row r="90" spans="1:7" ht="32.25" customHeight="1" x14ac:dyDescent="0.2">
      <c r="A90" s="9"/>
      <c r="B90" s="14" t="s">
        <v>167</v>
      </c>
      <c r="C90" s="4" t="s">
        <v>86</v>
      </c>
      <c r="D90" s="4" t="s">
        <v>264</v>
      </c>
      <c r="E90" s="4" t="s">
        <v>216</v>
      </c>
      <c r="F90" s="4" t="s">
        <v>79</v>
      </c>
      <c r="G90" s="47">
        <f>110-40</f>
        <v>70</v>
      </c>
    </row>
    <row r="91" spans="1:7" ht="59.45" customHeight="1" x14ac:dyDescent="0.2">
      <c r="A91" s="9" t="s">
        <v>273</v>
      </c>
      <c r="B91" s="14" t="s">
        <v>187</v>
      </c>
      <c r="C91" s="4" t="s">
        <v>86</v>
      </c>
      <c r="D91" s="4" t="s">
        <v>264</v>
      </c>
      <c r="E91" s="4" t="s">
        <v>217</v>
      </c>
      <c r="F91" s="4"/>
      <c r="G91" s="47">
        <f>G92</f>
        <v>70</v>
      </c>
    </row>
    <row r="92" spans="1:7" ht="36" customHeight="1" x14ac:dyDescent="0.2">
      <c r="A92" s="9"/>
      <c r="B92" s="14" t="s">
        <v>130</v>
      </c>
      <c r="C92" s="4" t="s">
        <v>86</v>
      </c>
      <c r="D92" s="4" t="s">
        <v>264</v>
      </c>
      <c r="E92" s="4" t="s">
        <v>217</v>
      </c>
      <c r="F92" s="4" t="s">
        <v>129</v>
      </c>
      <c r="G92" s="47">
        <f>G93</f>
        <v>70</v>
      </c>
    </row>
    <row r="93" spans="1:7" ht="32.25" customHeight="1" x14ac:dyDescent="0.2">
      <c r="A93" s="9"/>
      <c r="B93" s="14" t="s">
        <v>167</v>
      </c>
      <c r="C93" s="4" t="s">
        <v>86</v>
      </c>
      <c r="D93" s="4" t="s">
        <v>264</v>
      </c>
      <c r="E93" s="4" t="s">
        <v>217</v>
      </c>
      <c r="F93" s="4" t="s">
        <v>79</v>
      </c>
      <c r="G93" s="47">
        <v>70</v>
      </c>
    </row>
    <row r="94" spans="1:7" s="2" customFormat="1" ht="18.600000000000001" customHeight="1" x14ac:dyDescent="0.2">
      <c r="A94" s="8" t="s">
        <v>113</v>
      </c>
      <c r="B94" s="13" t="s">
        <v>97</v>
      </c>
      <c r="C94" s="3" t="s">
        <v>86</v>
      </c>
      <c r="D94" s="3" t="s">
        <v>100</v>
      </c>
      <c r="E94" s="3"/>
      <c r="F94" s="3"/>
      <c r="G94" s="46">
        <f>G95+G99</f>
        <v>620</v>
      </c>
    </row>
    <row r="95" spans="1:7" ht="20.45" customHeight="1" x14ac:dyDescent="0.2">
      <c r="A95" s="9" t="s">
        <v>138</v>
      </c>
      <c r="B95" s="14" t="s">
        <v>98</v>
      </c>
      <c r="C95" s="4" t="s">
        <v>86</v>
      </c>
      <c r="D95" s="4" t="s">
        <v>99</v>
      </c>
      <c r="E95" s="4"/>
      <c r="F95" s="4"/>
      <c r="G95" s="47">
        <f>G96</f>
        <v>238</v>
      </c>
    </row>
    <row r="96" spans="1:7" ht="89.45" customHeight="1" x14ac:dyDescent="0.2">
      <c r="A96" s="9" t="s">
        <v>114</v>
      </c>
      <c r="B96" s="39" t="s">
        <v>190</v>
      </c>
      <c r="C96" s="4" t="s">
        <v>86</v>
      </c>
      <c r="D96" s="4" t="s">
        <v>99</v>
      </c>
      <c r="E96" s="14" t="s">
        <v>219</v>
      </c>
      <c r="F96" s="4"/>
      <c r="G96" s="47">
        <f>G98</f>
        <v>238</v>
      </c>
    </row>
    <row r="97" spans="1:7" ht="36.75" customHeight="1" x14ac:dyDescent="0.2">
      <c r="A97" s="9"/>
      <c r="B97" s="14" t="s">
        <v>130</v>
      </c>
      <c r="C97" s="4" t="s">
        <v>86</v>
      </c>
      <c r="D97" s="4" t="s">
        <v>99</v>
      </c>
      <c r="E97" s="14" t="s">
        <v>219</v>
      </c>
      <c r="F97" s="4" t="s">
        <v>129</v>
      </c>
      <c r="G97" s="47">
        <f>G98</f>
        <v>238</v>
      </c>
    </row>
    <row r="98" spans="1:7" ht="36.75" customHeight="1" x14ac:dyDescent="0.2">
      <c r="A98" s="9"/>
      <c r="B98" s="14" t="s">
        <v>167</v>
      </c>
      <c r="C98" s="4" t="s">
        <v>86</v>
      </c>
      <c r="D98" s="4" t="s">
        <v>99</v>
      </c>
      <c r="E98" s="14" t="s">
        <v>219</v>
      </c>
      <c r="F98" s="4" t="s">
        <v>79</v>
      </c>
      <c r="G98" s="47">
        <f>495-250-7</f>
        <v>238</v>
      </c>
    </row>
    <row r="99" spans="1:7" ht="24" customHeight="1" x14ac:dyDescent="0.2">
      <c r="A99" s="9" t="s">
        <v>257</v>
      </c>
      <c r="B99" s="14" t="s">
        <v>256</v>
      </c>
      <c r="C99" s="4" t="s">
        <v>86</v>
      </c>
      <c r="D99" s="4" t="s">
        <v>255</v>
      </c>
      <c r="E99" s="14"/>
      <c r="F99" s="4"/>
      <c r="G99" s="47">
        <f>G100</f>
        <v>382</v>
      </c>
    </row>
    <row r="100" spans="1:7" ht="32.450000000000003" customHeight="1" x14ac:dyDescent="0.2">
      <c r="A100" s="9" t="s">
        <v>258</v>
      </c>
      <c r="B100" s="14" t="s">
        <v>197</v>
      </c>
      <c r="C100" s="4" t="s">
        <v>86</v>
      </c>
      <c r="D100" s="4" t="s">
        <v>255</v>
      </c>
      <c r="E100" s="4" t="s">
        <v>220</v>
      </c>
      <c r="F100" s="4"/>
      <c r="G100" s="47">
        <f>G101</f>
        <v>382</v>
      </c>
    </row>
    <row r="101" spans="1:7" ht="32.450000000000003" customHeight="1" x14ac:dyDescent="0.2">
      <c r="A101" s="9"/>
      <c r="B101" s="14" t="s">
        <v>130</v>
      </c>
      <c r="C101" s="4" t="s">
        <v>86</v>
      </c>
      <c r="D101" s="4" t="s">
        <v>255</v>
      </c>
      <c r="E101" s="4" t="s">
        <v>220</v>
      </c>
      <c r="F101" s="4" t="s">
        <v>129</v>
      </c>
      <c r="G101" s="47">
        <f>G102</f>
        <v>382</v>
      </c>
    </row>
    <row r="102" spans="1:7" ht="35.450000000000003" customHeight="1" x14ac:dyDescent="0.2">
      <c r="A102" s="9"/>
      <c r="B102" s="14" t="s">
        <v>167</v>
      </c>
      <c r="C102" s="4" t="s">
        <v>86</v>
      </c>
      <c r="D102" s="4" t="s">
        <v>255</v>
      </c>
      <c r="E102" s="4" t="s">
        <v>220</v>
      </c>
      <c r="F102" s="4" t="s">
        <v>79</v>
      </c>
      <c r="G102" s="47">
        <v>382</v>
      </c>
    </row>
    <row r="103" spans="1:7" s="2" customFormat="1" ht="18.75" customHeight="1" x14ac:dyDescent="0.2">
      <c r="A103" s="8" t="s">
        <v>106</v>
      </c>
      <c r="B103" s="13" t="s">
        <v>12</v>
      </c>
      <c r="C103" s="3" t="s">
        <v>86</v>
      </c>
      <c r="D103" s="3" t="s">
        <v>13</v>
      </c>
      <c r="E103" s="3"/>
      <c r="F103" s="3"/>
      <c r="G103" s="46">
        <f>G104</f>
        <v>33723</v>
      </c>
    </row>
    <row r="104" spans="1:7" ht="16.5" customHeight="1" x14ac:dyDescent="0.2">
      <c r="A104" s="9" t="s">
        <v>139</v>
      </c>
      <c r="B104" s="14" t="s">
        <v>43</v>
      </c>
      <c r="C104" s="4" t="s">
        <v>86</v>
      </c>
      <c r="D104" s="4" t="s">
        <v>44</v>
      </c>
      <c r="E104" s="4"/>
      <c r="F104" s="4"/>
      <c r="G104" s="47">
        <f>G105</f>
        <v>33723</v>
      </c>
    </row>
    <row r="105" spans="1:7" ht="61.15" customHeight="1" x14ac:dyDescent="0.2">
      <c r="A105" s="9"/>
      <c r="B105" s="6" t="s">
        <v>239</v>
      </c>
      <c r="C105" s="4" t="s">
        <v>86</v>
      </c>
      <c r="D105" s="4" t="s">
        <v>44</v>
      </c>
      <c r="E105" s="4" t="s">
        <v>221</v>
      </c>
      <c r="F105" s="4"/>
      <c r="G105" s="47">
        <f>G106+G116+G120+G124+G134+G137+G140</f>
        <v>33723</v>
      </c>
    </row>
    <row r="106" spans="1:7" ht="35.25" customHeight="1" x14ac:dyDescent="0.2">
      <c r="A106" s="9"/>
      <c r="B106" s="6" t="s">
        <v>179</v>
      </c>
      <c r="C106" s="4" t="s">
        <v>86</v>
      </c>
      <c r="D106" s="4" t="s">
        <v>44</v>
      </c>
      <c r="E106" s="4" t="s">
        <v>222</v>
      </c>
      <c r="F106" s="4"/>
      <c r="G106" s="47">
        <f>G107+G110+G113</f>
        <v>3594.9</v>
      </c>
    </row>
    <row r="107" spans="1:7" ht="38.25" x14ac:dyDescent="0.2">
      <c r="A107" s="9" t="s">
        <v>140</v>
      </c>
      <c r="B107" s="6" t="s">
        <v>325</v>
      </c>
      <c r="C107" s="4" t="s">
        <v>86</v>
      </c>
      <c r="D107" s="4" t="s">
        <v>44</v>
      </c>
      <c r="E107" s="4" t="s">
        <v>294</v>
      </c>
      <c r="F107" s="4"/>
      <c r="G107" s="47">
        <f>G109</f>
        <v>2063.6</v>
      </c>
    </row>
    <row r="108" spans="1:7" ht="31.9" customHeight="1" x14ac:dyDescent="0.2">
      <c r="A108" s="9"/>
      <c r="B108" s="14" t="s">
        <v>130</v>
      </c>
      <c r="C108" s="4" t="s">
        <v>86</v>
      </c>
      <c r="D108" s="4" t="s">
        <v>44</v>
      </c>
      <c r="E108" s="4" t="s">
        <v>294</v>
      </c>
      <c r="F108" s="4" t="s">
        <v>129</v>
      </c>
      <c r="G108" s="47">
        <f>G109</f>
        <v>2063.6</v>
      </c>
    </row>
    <row r="109" spans="1:7" ht="25.5" x14ac:dyDescent="0.2">
      <c r="A109" s="9"/>
      <c r="B109" s="14" t="s">
        <v>167</v>
      </c>
      <c r="C109" s="4" t="s">
        <v>86</v>
      </c>
      <c r="D109" s="4" t="s">
        <v>44</v>
      </c>
      <c r="E109" s="4" t="s">
        <v>294</v>
      </c>
      <c r="F109" s="4" t="s">
        <v>79</v>
      </c>
      <c r="G109" s="47">
        <f>2063.6</f>
        <v>2063.6</v>
      </c>
    </row>
    <row r="110" spans="1:7" x14ac:dyDescent="0.2">
      <c r="A110" s="9" t="s">
        <v>141</v>
      </c>
      <c r="B110" s="14" t="s">
        <v>295</v>
      </c>
      <c r="C110" s="4" t="s">
        <v>86</v>
      </c>
      <c r="D110" s="4" t="s">
        <v>44</v>
      </c>
      <c r="E110" s="4" t="s">
        <v>296</v>
      </c>
      <c r="F110" s="4"/>
      <c r="G110" s="47">
        <f>G112</f>
        <v>1146.2</v>
      </c>
    </row>
    <row r="111" spans="1:7" ht="31.9" customHeight="1" x14ac:dyDescent="0.2">
      <c r="A111" s="9"/>
      <c r="B111" s="14" t="s">
        <v>130</v>
      </c>
      <c r="C111" s="4" t="s">
        <v>86</v>
      </c>
      <c r="D111" s="4" t="s">
        <v>44</v>
      </c>
      <c r="E111" s="4" t="s">
        <v>296</v>
      </c>
      <c r="F111" s="4" t="s">
        <v>129</v>
      </c>
      <c r="G111" s="47">
        <f>G112</f>
        <v>1146.2</v>
      </c>
    </row>
    <row r="112" spans="1:7" ht="25.5" x14ac:dyDescent="0.2">
      <c r="A112" s="9"/>
      <c r="B112" s="14" t="s">
        <v>167</v>
      </c>
      <c r="C112" s="4" t="s">
        <v>86</v>
      </c>
      <c r="D112" s="4" t="s">
        <v>44</v>
      </c>
      <c r="E112" s="4" t="s">
        <v>296</v>
      </c>
      <c r="F112" s="4" t="s">
        <v>79</v>
      </c>
      <c r="G112" s="47">
        <v>1146.2</v>
      </c>
    </row>
    <row r="113" spans="1:7" ht="51" x14ac:dyDescent="0.2">
      <c r="A113" s="9" t="s">
        <v>142</v>
      </c>
      <c r="B113" s="14" t="s">
        <v>297</v>
      </c>
      <c r="C113" s="4" t="s">
        <v>86</v>
      </c>
      <c r="D113" s="4" t="s">
        <v>44</v>
      </c>
      <c r="E113" s="4" t="s">
        <v>298</v>
      </c>
      <c r="F113" s="4"/>
      <c r="G113" s="47">
        <f>G115</f>
        <v>385.1</v>
      </c>
    </row>
    <row r="114" spans="1:7" ht="31.15" customHeight="1" x14ac:dyDescent="0.2">
      <c r="A114" s="9"/>
      <c r="B114" s="14" t="s">
        <v>130</v>
      </c>
      <c r="C114" s="4" t="s">
        <v>86</v>
      </c>
      <c r="D114" s="4" t="s">
        <v>44</v>
      </c>
      <c r="E114" s="4" t="s">
        <v>298</v>
      </c>
      <c r="F114" s="4" t="s">
        <v>129</v>
      </c>
      <c r="G114" s="47">
        <f>G115</f>
        <v>385.1</v>
      </c>
    </row>
    <row r="115" spans="1:7" ht="25.5" x14ac:dyDescent="0.2">
      <c r="A115" s="9"/>
      <c r="B115" s="14" t="s">
        <v>167</v>
      </c>
      <c r="C115" s="4" t="s">
        <v>86</v>
      </c>
      <c r="D115" s="4" t="s">
        <v>44</v>
      </c>
      <c r="E115" s="4" t="s">
        <v>298</v>
      </c>
      <c r="F115" s="4" t="s">
        <v>79</v>
      </c>
      <c r="G115" s="47">
        <v>385.1</v>
      </c>
    </row>
    <row r="116" spans="1:7" ht="45.6" customHeight="1" x14ac:dyDescent="0.2">
      <c r="A116" s="9"/>
      <c r="B116" s="6" t="s">
        <v>82</v>
      </c>
      <c r="C116" s="4" t="s">
        <v>86</v>
      </c>
      <c r="D116" s="4" t="s">
        <v>44</v>
      </c>
      <c r="E116" s="4" t="s">
        <v>223</v>
      </c>
      <c r="F116" s="4"/>
      <c r="G116" s="47">
        <f>G119</f>
        <v>701.3</v>
      </c>
    </row>
    <row r="117" spans="1:7" ht="56.45" customHeight="1" x14ac:dyDescent="0.2">
      <c r="A117" s="9" t="s">
        <v>143</v>
      </c>
      <c r="B117" s="14" t="s">
        <v>300</v>
      </c>
      <c r="C117" s="4" t="s">
        <v>86</v>
      </c>
      <c r="D117" s="4" t="s">
        <v>44</v>
      </c>
      <c r="E117" s="4" t="s">
        <v>299</v>
      </c>
      <c r="F117" s="4"/>
      <c r="G117" s="47">
        <f>G119</f>
        <v>701.3</v>
      </c>
    </row>
    <row r="118" spans="1:7" ht="29.45" customHeight="1" x14ac:dyDescent="0.2">
      <c r="A118" s="9"/>
      <c r="B118" s="14" t="s">
        <v>130</v>
      </c>
      <c r="C118" s="4" t="s">
        <v>86</v>
      </c>
      <c r="D118" s="4" t="s">
        <v>44</v>
      </c>
      <c r="E118" s="4" t="s">
        <v>299</v>
      </c>
      <c r="F118" s="4" t="s">
        <v>129</v>
      </c>
      <c r="G118" s="47">
        <f>G119</f>
        <v>701.3</v>
      </c>
    </row>
    <row r="119" spans="1:7" ht="32.25" customHeight="1" x14ac:dyDescent="0.2">
      <c r="A119" s="9"/>
      <c r="B119" s="14" t="s">
        <v>167</v>
      </c>
      <c r="C119" s="4" t="s">
        <v>86</v>
      </c>
      <c r="D119" s="4" t="s">
        <v>44</v>
      </c>
      <c r="E119" s="4" t="s">
        <v>299</v>
      </c>
      <c r="F119" s="4" t="s">
        <v>79</v>
      </c>
      <c r="G119" s="47">
        <v>701.3</v>
      </c>
    </row>
    <row r="120" spans="1:7" ht="30.75" customHeight="1" x14ac:dyDescent="0.2">
      <c r="A120" s="9"/>
      <c r="B120" s="6" t="s">
        <v>81</v>
      </c>
      <c r="C120" s="4" t="s">
        <v>86</v>
      </c>
      <c r="D120" s="4" t="s">
        <v>44</v>
      </c>
      <c r="E120" s="4" t="s">
        <v>224</v>
      </c>
      <c r="F120" s="4"/>
      <c r="G120" s="47">
        <f>G123</f>
        <v>12609.1</v>
      </c>
    </row>
    <row r="121" spans="1:7" ht="30.75" customHeight="1" x14ac:dyDescent="0.2">
      <c r="A121" s="9" t="s">
        <v>290</v>
      </c>
      <c r="B121" s="14" t="s">
        <v>308</v>
      </c>
      <c r="C121" s="4" t="s">
        <v>86</v>
      </c>
      <c r="D121" s="4" t="s">
        <v>44</v>
      </c>
      <c r="E121" s="4" t="s">
        <v>301</v>
      </c>
      <c r="F121" s="4"/>
      <c r="G121" s="47">
        <f>G123</f>
        <v>12609.1</v>
      </c>
    </row>
    <row r="122" spans="1:7" ht="30.75" customHeight="1" x14ac:dyDescent="0.2">
      <c r="A122" s="9"/>
      <c r="B122" s="14" t="s">
        <v>130</v>
      </c>
      <c r="C122" s="4" t="s">
        <v>86</v>
      </c>
      <c r="D122" s="4" t="s">
        <v>44</v>
      </c>
      <c r="E122" s="4" t="s">
        <v>301</v>
      </c>
      <c r="F122" s="4" t="s">
        <v>129</v>
      </c>
      <c r="G122" s="47">
        <f>G123</f>
        <v>12609.1</v>
      </c>
    </row>
    <row r="123" spans="1:7" ht="33" customHeight="1" x14ac:dyDescent="0.2">
      <c r="A123" s="9"/>
      <c r="B123" s="14" t="s">
        <v>167</v>
      </c>
      <c r="C123" s="4" t="s">
        <v>86</v>
      </c>
      <c r="D123" s="4" t="s">
        <v>44</v>
      </c>
      <c r="E123" s="4" t="s">
        <v>301</v>
      </c>
      <c r="F123" s="4" t="s">
        <v>79</v>
      </c>
      <c r="G123" s="47">
        <f>11134.1+1475</f>
        <v>12609.1</v>
      </c>
    </row>
    <row r="124" spans="1:7" ht="17.45" customHeight="1" x14ac:dyDescent="0.2">
      <c r="A124" s="9"/>
      <c r="B124" s="6" t="s">
        <v>80</v>
      </c>
      <c r="C124" s="4" t="s">
        <v>86</v>
      </c>
      <c r="D124" s="4" t="s">
        <v>44</v>
      </c>
      <c r="E124" s="4" t="s">
        <v>225</v>
      </c>
      <c r="F124" s="4"/>
      <c r="G124" s="47">
        <f>G125+G128+G131</f>
        <v>4557.5</v>
      </c>
    </row>
    <row r="125" spans="1:7" ht="33.6" customHeight="1" x14ac:dyDescent="0.2">
      <c r="A125" s="9" t="s">
        <v>291</v>
      </c>
      <c r="B125" s="6" t="s">
        <v>307</v>
      </c>
      <c r="C125" s="4" t="s">
        <v>86</v>
      </c>
      <c r="D125" s="4" t="s">
        <v>44</v>
      </c>
      <c r="E125" s="4" t="s">
        <v>302</v>
      </c>
      <c r="F125" s="4"/>
      <c r="G125" s="47">
        <f>G127</f>
        <v>2328.1999999999998</v>
      </c>
    </row>
    <row r="126" spans="1:7" ht="33.6" customHeight="1" x14ac:dyDescent="0.2">
      <c r="A126" s="9"/>
      <c r="B126" s="14" t="s">
        <v>130</v>
      </c>
      <c r="C126" s="4" t="s">
        <v>86</v>
      </c>
      <c r="D126" s="4" t="s">
        <v>44</v>
      </c>
      <c r="E126" s="4" t="s">
        <v>302</v>
      </c>
      <c r="F126" s="4" t="s">
        <v>129</v>
      </c>
      <c r="G126" s="47">
        <f>G127</f>
        <v>2328.1999999999998</v>
      </c>
    </row>
    <row r="127" spans="1:7" ht="30" customHeight="1" x14ac:dyDescent="0.2">
      <c r="A127" s="9"/>
      <c r="B127" s="14" t="s">
        <v>167</v>
      </c>
      <c r="C127" s="4" t="s">
        <v>86</v>
      </c>
      <c r="D127" s="4" t="s">
        <v>44</v>
      </c>
      <c r="E127" s="4" t="s">
        <v>302</v>
      </c>
      <c r="F127" s="4" t="s">
        <v>79</v>
      </c>
      <c r="G127" s="47">
        <f>2343.2-15</f>
        <v>2328.1999999999998</v>
      </c>
    </row>
    <row r="128" spans="1:7" ht="30" customHeight="1" x14ac:dyDescent="0.2">
      <c r="A128" s="9" t="s">
        <v>311</v>
      </c>
      <c r="B128" s="14" t="s">
        <v>303</v>
      </c>
      <c r="C128" s="4" t="s">
        <v>86</v>
      </c>
      <c r="D128" s="4" t="s">
        <v>44</v>
      </c>
      <c r="E128" s="4" t="s">
        <v>304</v>
      </c>
      <c r="F128" s="4"/>
      <c r="G128" s="47">
        <f>G130</f>
        <v>234</v>
      </c>
    </row>
    <row r="129" spans="1:7" ht="30" customHeight="1" x14ac:dyDescent="0.2">
      <c r="A129" s="9"/>
      <c r="B129" s="14" t="s">
        <v>130</v>
      </c>
      <c r="C129" s="4" t="s">
        <v>86</v>
      </c>
      <c r="D129" s="4" t="s">
        <v>44</v>
      </c>
      <c r="E129" s="4" t="s">
        <v>304</v>
      </c>
      <c r="F129" s="4" t="s">
        <v>129</v>
      </c>
      <c r="G129" s="47">
        <f>G130</f>
        <v>234</v>
      </c>
    </row>
    <row r="130" spans="1:7" ht="30" customHeight="1" x14ac:dyDescent="0.2">
      <c r="A130" s="9"/>
      <c r="B130" s="14" t="s">
        <v>167</v>
      </c>
      <c r="C130" s="4" t="s">
        <v>86</v>
      </c>
      <c r="D130" s="4" t="s">
        <v>44</v>
      </c>
      <c r="E130" s="4" t="s">
        <v>304</v>
      </c>
      <c r="F130" s="4" t="s">
        <v>79</v>
      </c>
      <c r="G130" s="47">
        <v>234</v>
      </c>
    </row>
    <row r="131" spans="1:7" ht="30" customHeight="1" x14ac:dyDescent="0.2">
      <c r="A131" s="9" t="s">
        <v>312</v>
      </c>
      <c r="B131" s="14" t="s">
        <v>305</v>
      </c>
      <c r="C131" s="4" t="s">
        <v>86</v>
      </c>
      <c r="D131" s="4" t="s">
        <v>44</v>
      </c>
      <c r="E131" s="4" t="s">
        <v>306</v>
      </c>
      <c r="F131" s="4"/>
      <c r="G131" s="47">
        <f>G133</f>
        <v>1995.3</v>
      </c>
    </row>
    <row r="132" spans="1:7" ht="30" customHeight="1" x14ac:dyDescent="0.2">
      <c r="A132" s="9"/>
      <c r="B132" s="14" t="s">
        <v>130</v>
      </c>
      <c r="C132" s="4" t="s">
        <v>86</v>
      </c>
      <c r="D132" s="4" t="s">
        <v>44</v>
      </c>
      <c r="E132" s="4" t="s">
        <v>306</v>
      </c>
      <c r="F132" s="4" t="s">
        <v>129</v>
      </c>
      <c r="G132" s="47">
        <f>G133</f>
        <v>1995.3</v>
      </c>
    </row>
    <row r="133" spans="1:7" ht="30" customHeight="1" x14ac:dyDescent="0.2">
      <c r="A133" s="9"/>
      <c r="B133" s="14" t="s">
        <v>167</v>
      </c>
      <c r="C133" s="4" t="s">
        <v>86</v>
      </c>
      <c r="D133" s="4" t="s">
        <v>44</v>
      </c>
      <c r="E133" s="4" t="s">
        <v>306</v>
      </c>
      <c r="F133" s="4" t="s">
        <v>79</v>
      </c>
      <c r="G133" s="47">
        <v>1995.3</v>
      </c>
    </row>
    <row r="134" spans="1:7" ht="63.75" x14ac:dyDescent="0.2">
      <c r="A134" s="9" t="s">
        <v>313</v>
      </c>
      <c r="B134" s="14" t="s">
        <v>292</v>
      </c>
      <c r="C134" s="4" t="s">
        <v>86</v>
      </c>
      <c r="D134" s="4" t="s">
        <v>44</v>
      </c>
      <c r="E134" s="14" t="s">
        <v>309</v>
      </c>
      <c r="F134" s="4"/>
      <c r="G134" s="47">
        <f>G136</f>
        <v>1190.2</v>
      </c>
    </row>
    <row r="135" spans="1:7" ht="25.5" x14ac:dyDescent="0.2">
      <c r="A135" s="9"/>
      <c r="B135" s="14" t="s">
        <v>130</v>
      </c>
      <c r="C135" s="4" t="s">
        <v>86</v>
      </c>
      <c r="D135" s="4" t="s">
        <v>44</v>
      </c>
      <c r="E135" s="14" t="s">
        <v>309</v>
      </c>
      <c r="F135" s="4" t="s">
        <v>129</v>
      </c>
      <c r="G135" s="47">
        <f>G136</f>
        <v>1190.2</v>
      </c>
    </row>
    <row r="136" spans="1:7" ht="25.5" x14ac:dyDescent="0.2">
      <c r="A136" s="9"/>
      <c r="B136" s="14" t="s">
        <v>167</v>
      </c>
      <c r="C136" s="4" t="s">
        <v>86</v>
      </c>
      <c r="D136" s="4" t="s">
        <v>44</v>
      </c>
      <c r="E136" s="14" t="s">
        <v>309</v>
      </c>
      <c r="F136" s="4" t="s">
        <v>79</v>
      </c>
      <c r="G136" s="47">
        <v>1190.2</v>
      </c>
    </row>
    <row r="137" spans="1:7" ht="54.6" customHeight="1" x14ac:dyDescent="0.2">
      <c r="A137" s="9" t="s">
        <v>343</v>
      </c>
      <c r="B137" s="14" t="s">
        <v>314</v>
      </c>
      <c r="C137" s="4" t="s">
        <v>86</v>
      </c>
      <c r="D137" s="4" t="s">
        <v>44</v>
      </c>
      <c r="E137" s="4" t="s">
        <v>310</v>
      </c>
      <c r="F137" s="4"/>
      <c r="G137" s="47">
        <f>G139</f>
        <v>1070</v>
      </c>
    </row>
    <row r="138" spans="1:7" ht="30.6" customHeight="1" x14ac:dyDescent="0.2">
      <c r="A138" s="9"/>
      <c r="B138" s="14" t="s">
        <v>130</v>
      </c>
      <c r="C138" s="4" t="s">
        <v>86</v>
      </c>
      <c r="D138" s="4" t="s">
        <v>44</v>
      </c>
      <c r="E138" s="4" t="s">
        <v>310</v>
      </c>
      <c r="F138" s="4" t="s">
        <v>129</v>
      </c>
      <c r="G138" s="47">
        <f>G139</f>
        <v>1070</v>
      </c>
    </row>
    <row r="139" spans="1:7" ht="35.450000000000003" customHeight="1" x14ac:dyDescent="0.2">
      <c r="A139" s="9"/>
      <c r="B139" s="14" t="s">
        <v>167</v>
      </c>
      <c r="C139" s="4" t="s">
        <v>86</v>
      </c>
      <c r="D139" s="4" t="s">
        <v>44</v>
      </c>
      <c r="E139" s="4" t="s">
        <v>310</v>
      </c>
      <c r="F139" s="4" t="s">
        <v>79</v>
      </c>
      <c r="G139" s="47">
        <v>1070</v>
      </c>
    </row>
    <row r="140" spans="1:7" ht="75" customHeight="1" x14ac:dyDescent="0.2">
      <c r="A140" s="9" t="s">
        <v>344</v>
      </c>
      <c r="B140" s="14" t="s">
        <v>293</v>
      </c>
      <c r="C140" s="4" t="s">
        <v>86</v>
      </c>
      <c r="D140" s="4" t="s">
        <v>44</v>
      </c>
      <c r="E140" s="4" t="s">
        <v>288</v>
      </c>
      <c r="F140" s="4"/>
      <c r="G140" s="47">
        <f>G142</f>
        <v>10000</v>
      </c>
    </row>
    <row r="141" spans="1:7" ht="25.9" customHeight="1" x14ac:dyDescent="0.2">
      <c r="A141" s="9"/>
      <c r="B141" s="14" t="s">
        <v>130</v>
      </c>
      <c r="C141" s="4" t="s">
        <v>86</v>
      </c>
      <c r="D141" s="4" t="s">
        <v>44</v>
      </c>
      <c r="E141" s="4" t="s">
        <v>288</v>
      </c>
      <c r="F141" s="4" t="s">
        <v>129</v>
      </c>
      <c r="G141" s="47">
        <f>G142</f>
        <v>10000</v>
      </c>
    </row>
    <row r="142" spans="1:7" ht="25.5" x14ac:dyDescent="0.2">
      <c r="A142" s="9"/>
      <c r="B142" s="14" t="s">
        <v>167</v>
      </c>
      <c r="C142" s="4" t="s">
        <v>86</v>
      </c>
      <c r="D142" s="4" t="s">
        <v>44</v>
      </c>
      <c r="E142" s="4" t="s">
        <v>288</v>
      </c>
      <c r="F142" s="4" t="s">
        <v>79</v>
      </c>
      <c r="G142" s="47">
        <v>10000</v>
      </c>
    </row>
    <row r="143" spans="1:7" s="2" customFormat="1" ht="31.9" customHeight="1" x14ac:dyDescent="0.2">
      <c r="A143" s="8" t="s">
        <v>115</v>
      </c>
      <c r="B143" s="13" t="s">
        <v>14</v>
      </c>
      <c r="C143" s="3" t="s">
        <v>86</v>
      </c>
      <c r="D143" s="3" t="s">
        <v>4</v>
      </c>
      <c r="E143" s="3"/>
      <c r="F143" s="3"/>
      <c r="G143" s="46">
        <f>G144+G148</f>
        <v>89</v>
      </c>
    </row>
    <row r="144" spans="1:7" ht="36" customHeight="1" x14ac:dyDescent="0.2">
      <c r="A144" s="9" t="s">
        <v>144</v>
      </c>
      <c r="B144" s="14" t="s">
        <v>94</v>
      </c>
      <c r="C144" s="4" t="s">
        <v>86</v>
      </c>
      <c r="D144" s="4" t="s">
        <v>93</v>
      </c>
      <c r="E144" s="4"/>
      <c r="F144" s="4"/>
      <c r="G144" s="47">
        <f>G145</f>
        <v>39</v>
      </c>
    </row>
    <row r="145" spans="1:7" ht="82.9" customHeight="1" x14ac:dyDescent="0.2">
      <c r="A145" s="9" t="s">
        <v>145</v>
      </c>
      <c r="B145" s="14" t="s">
        <v>181</v>
      </c>
      <c r="C145" s="4" t="s">
        <v>86</v>
      </c>
      <c r="D145" s="4" t="s">
        <v>93</v>
      </c>
      <c r="E145" s="4" t="s">
        <v>226</v>
      </c>
      <c r="F145" s="4"/>
      <c r="G145" s="47">
        <f>G147</f>
        <v>39</v>
      </c>
    </row>
    <row r="146" spans="1:7" ht="34.9" customHeight="1" x14ac:dyDescent="0.2">
      <c r="A146" s="9"/>
      <c r="B146" s="14" t="s">
        <v>130</v>
      </c>
      <c r="C146" s="4" t="s">
        <v>86</v>
      </c>
      <c r="D146" s="4" t="s">
        <v>93</v>
      </c>
      <c r="E146" s="4" t="s">
        <v>226</v>
      </c>
      <c r="F146" s="4" t="s">
        <v>129</v>
      </c>
      <c r="G146" s="47">
        <f>G147</f>
        <v>39</v>
      </c>
    </row>
    <row r="147" spans="1:7" ht="30" customHeight="1" x14ac:dyDescent="0.2">
      <c r="A147" s="9"/>
      <c r="B147" s="14" t="s">
        <v>167</v>
      </c>
      <c r="C147" s="4" t="s">
        <v>86</v>
      </c>
      <c r="D147" s="4" t="s">
        <v>93</v>
      </c>
      <c r="E147" s="4" t="s">
        <v>226</v>
      </c>
      <c r="F147" s="4" t="s">
        <v>79</v>
      </c>
      <c r="G147" s="47">
        <f>60-21</f>
        <v>39</v>
      </c>
    </row>
    <row r="148" spans="1:7" ht="28.5" customHeight="1" x14ac:dyDescent="0.2">
      <c r="A148" s="9" t="s">
        <v>146</v>
      </c>
      <c r="B148" s="6" t="s">
        <v>262</v>
      </c>
      <c r="C148" s="4" t="s">
        <v>86</v>
      </c>
      <c r="D148" s="4" t="s">
        <v>261</v>
      </c>
      <c r="E148" s="4"/>
      <c r="F148" s="4"/>
      <c r="G148" s="47">
        <f>G149</f>
        <v>50</v>
      </c>
    </row>
    <row r="149" spans="1:7" ht="50.45" customHeight="1" x14ac:dyDescent="0.2">
      <c r="A149" s="9" t="s">
        <v>147</v>
      </c>
      <c r="B149" s="6" t="s">
        <v>202</v>
      </c>
      <c r="C149" s="4" t="s">
        <v>86</v>
      </c>
      <c r="D149" s="4" t="s">
        <v>261</v>
      </c>
      <c r="E149" s="4" t="s">
        <v>227</v>
      </c>
      <c r="F149" s="4"/>
      <c r="G149" s="47">
        <f t="shared" ref="G149" si="5">G151</f>
        <v>50</v>
      </c>
    </row>
    <row r="150" spans="1:7" ht="32.450000000000003" customHeight="1" x14ac:dyDescent="0.2">
      <c r="A150" s="9"/>
      <c r="B150" s="14" t="s">
        <v>130</v>
      </c>
      <c r="C150" s="4" t="s">
        <v>86</v>
      </c>
      <c r="D150" s="4" t="s">
        <v>261</v>
      </c>
      <c r="E150" s="4" t="s">
        <v>227</v>
      </c>
      <c r="F150" s="4" t="s">
        <v>129</v>
      </c>
      <c r="G150" s="47">
        <f>G151</f>
        <v>50</v>
      </c>
    </row>
    <row r="151" spans="1:7" ht="35.25" customHeight="1" x14ac:dyDescent="0.2">
      <c r="A151" s="9"/>
      <c r="B151" s="14" t="s">
        <v>167</v>
      </c>
      <c r="C151" s="4" t="s">
        <v>86</v>
      </c>
      <c r="D151" s="4" t="s">
        <v>261</v>
      </c>
      <c r="E151" s="4" t="s">
        <v>227</v>
      </c>
      <c r="F151" s="4" t="s">
        <v>79</v>
      </c>
      <c r="G151" s="47">
        <v>50</v>
      </c>
    </row>
    <row r="152" spans="1:7" s="2" customFormat="1" ht="26.45" customHeight="1" x14ac:dyDescent="0.2">
      <c r="A152" s="8" t="s">
        <v>116</v>
      </c>
      <c r="B152" s="13" t="s">
        <v>70</v>
      </c>
      <c r="C152" s="3" t="s">
        <v>86</v>
      </c>
      <c r="D152" s="3" t="s">
        <v>5</v>
      </c>
      <c r="E152" s="3"/>
      <c r="F152" s="3"/>
      <c r="G152" s="46">
        <f>G153+G160</f>
        <v>6065.9</v>
      </c>
    </row>
    <row r="153" spans="1:7" ht="16.5" customHeight="1" x14ac:dyDescent="0.2">
      <c r="A153" s="9" t="s">
        <v>148</v>
      </c>
      <c r="B153" s="6" t="s">
        <v>18</v>
      </c>
      <c r="C153" s="4" t="s">
        <v>86</v>
      </c>
      <c r="D153" s="4" t="s">
        <v>19</v>
      </c>
      <c r="E153" s="4"/>
      <c r="F153" s="4"/>
      <c r="G153" s="47">
        <f>G154+G157</f>
        <v>4046</v>
      </c>
    </row>
    <row r="154" spans="1:7" ht="59.45" customHeight="1" x14ac:dyDescent="0.2">
      <c r="A154" s="9" t="s">
        <v>149</v>
      </c>
      <c r="B154" s="6" t="s">
        <v>191</v>
      </c>
      <c r="C154" s="4" t="s">
        <v>86</v>
      </c>
      <c r="D154" s="4" t="s">
        <v>19</v>
      </c>
      <c r="E154" s="4" t="s">
        <v>228</v>
      </c>
      <c r="F154" s="4"/>
      <c r="G154" s="47">
        <f>G156</f>
        <v>3996</v>
      </c>
    </row>
    <row r="155" spans="1:7" ht="37.9" customHeight="1" x14ac:dyDescent="0.2">
      <c r="A155" s="9"/>
      <c r="B155" s="14" t="s">
        <v>130</v>
      </c>
      <c r="C155" s="4" t="s">
        <v>86</v>
      </c>
      <c r="D155" s="4" t="s">
        <v>19</v>
      </c>
      <c r="E155" s="4" t="s">
        <v>228</v>
      </c>
      <c r="F155" s="4" t="s">
        <v>129</v>
      </c>
      <c r="G155" s="47">
        <f>G156</f>
        <v>3996</v>
      </c>
    </row>
    <row r="156" spans="1:7" ht="32.25" customHeight="1" x14ac:dyDescent="0.2">
      <c r="A156" s="9"/>
      <c r="B156" s="14" t="s">
        <v>167</v>
      </c>
      <c r="C156" s="4" t="s">
        <v>86</v>
      </c>
      <c r="D156" s="4" t="s">
        <v>19</v>
      </c>
      <c r="E156" s="4" t="s">
        <v>228</v>
      </c>
      <c r="F156" s="4" t="s">
        <v>79</v>
      </c>
      <c r="G156" s="47">
        <f>3686-190+500</f>
        <v>3996</v>
      </c>
    </row>
    <row r="157" spans="1:7" ht="38.25" x14ac:dyDescent="0.2">
      <c r="A157" s="9" t="s">
        <v>252</v>
      </c>
      <c r="B157" s="14" t="s">
        <v>240</v>
      </c>
      <c r="C157" s="4" t="s">
        <v>86</v>
      </c>
      <c r="D157" s="4" t="s">
        <v>19</v>
      </c>
      <c r="E157" s="4" t="s">
        <v>251</v>
      </c>
      <c r="F157" s="4"/>
      <c r="G157" s="47">
        <f>G158</f>
        <v>50</v>
      </c>
    </row>
    <row r="158" spans="1:7" ht="32.25" customHeight="1" x14ac:dyDescent="0.2">
      <c r="A158" s="9"/>
      <c r="B158" s="14" t="s">
        <v>130</v>
      </c>
      <c r="C158" s="4" t="s">
        <v>86</v>
      </c>
      <c r="D158" s="4" t="s">
        <v>19</v>
      </c>
      <c r="E158" s="4" t="s">
        <v>251</v>
      </c>
      <c r="F158" s="4" t="s">
        <v>129</v>
      </c>
      <c r="G158" s="47">
        <f>G159</f>
        <v>50</v>
      </c>
    </row>
    <row r="159" spans="1:7" ht="32.450000000000003" customHeight="1" x14ac:dyDescent="0.2">
      <c r="A159" s="9"/>
      <c r="B159" s="40" t="s">
        <v>167</v>
      </c>
      <c r="C159" s="4" t="s">
        <v>86</v>
      </c>
      <c r="D159" s="4" t="s">
        <v>19</v>
      </c>
      <c r="E159" s="4" t="s">
        <v>251</v>
      </c>
      <c r="F159" s="4" t="s">
        <v>79</v>
      </c>
      <c r="G159" s="47">
        <v>50</v>
      </c>
    </row>
    <row r="160" spans="1:7" ht="22.15" customHeight="1" x14ac:dyDescent="0.2">
      <c r="A160" s="9" t="s">
        <v>253</v>
      </c>
      <c r="B160" s="54" t="s">
        <v>200</v>
      </c>
      <c r="C160" s="4" t="s">
        <v>86</v>
      </c>
      <c r="D160" s="4" t="s">
        <v>201</v>
      </c>
      <c r="E160" s="4"/>
      <c r="F160" s="4"/>
      <c r="G160" s="47">
        <f>G161</f>
        <v>2019.9</v>
      </c>
    </row>
    <row r="161" spans="1:8" ht="49.9" customHeight="1" x14ac:dyDescent="0.2">
      <c r="A161" s="9" t="s">
        <v>254</v>
      </c>
      <c r="B161" s="6" t="s">
        <v>188</v>
      </c>
      <c r="C161" s="4" t="s">
        <v>86</v>
      </c>
      <c r="D161" s="4" t="s">
        <v>201</v>
      </c>
      <c r="E161" s="14" t="s">
        <v>229</v>
      </c>
      <c r="F161" s="4"/>
      <c r="G161" s="47">
        <f t="shared" ref="G161" si="6">G163</f>
        <v>2019.9</v>
      </c>
    </row>
    <row r="162" spans="1:8" ht="32.25" customHeight="1" x14ac:dyDescent="0.2">
      <c r="A162" s="9"/>
      <c r="B162" s="14" t="s">
        <v>167</v>
      </c>
      <c r="C162" s="4" t="s">
        <v>86</v>
      </c>
      <c r="D162" s="4" t="s">
        <v>201</v>
      </c>
      <c r="E162" s="14" t="s">
        <v>229</v>
      </c>
      <c r="F162" s="4" t="s">
        <v>129</v>
      </c>
      <c r="G162" s="47">
        <f>G163</f>
        <v>2019.9</v>
      </c>
    </row>
    <row r="163" spans="1:8" ht="32.25" customHeight="1" x14ac:dyDescent="0.2">
      <c r="A163" s="9"/>
      <c r="B163" s="14" t="s">
        <v>120</v>
      </c>
      <c r="C163" s="4" t="s">
        <v>86</v>
      </c>
      <c r="D163" s="4" t="s">
        <v>201</v>
      </c>
      <c r="E163" s="14" t="s">
        <v>229</v>
      </c>
      <c r="F163" s="4" t="s">
        <v>79</v>
      </c>
      <c r="G163" s="47">
        <f>2269.9-250</f>
        <v>2019.9</v>
      </c>
    </row>
    <row r="164" spans="1:8" s="2" customFormat="1" ht="32.25" customHeight="1" x14ac:dyDescent="0.2">
      <c r="A164" s="8" t="s">
        <v>117</v>
      </c>
      <c r="B164" s="13" t="s">
        <v>15</v>
      </c>
      <c r="C164" s="3" t="s">
        <v>86</v>
      </c>
      <c r="D164" s="3" t="s">
        <v>128</v>
      </c>
      <c r="E164" s="3"/>
      <c r="F164" s="3"/>
      <c r="G164" s="46">
        <f>G165+G169</f>
        <v>11642.500000000002</v>
      </c>
    </row>
    <row r="165" spans="1:8" ht="16.5" customHeight="1" x14ac:dyDescent="0.2">
      <c r="A165" s="9" t="s">
        <v>150</v>
      </c>
      <c r="B165" s="14" t="s">
        <v>73</v>
      </c>
      <c r="C165" s="4" t="s">
        <v>86</v>
      </c>
      <c r="D165" s="4" t="s">
        <v>72</v>
      </c>
      <c r="E165" s="4"/>
      <c r="F165" s="4"/>
      <c r="G165" s="47">
        <f>G166</f>
        <v>457.2</v>
      </c>
    </row>
    <row r="166" spans="1:8" ht="45" customHeight="1" x14ac:dyDescent="0.2">
      <c r="A166" s="9" t="s">
        <v>151</v>
      </c>
      <c r="B166" s="31" t="s">
        <v>96</v>
      </c>
      <c r="C166" s="4" t="s">
        <v>86</v>
      </c>
      <c r="D166" s="30" t="s">
        <v>72</v>
      </c>
      <c r="E166" s="4" t="s">
        <v>230</v>
      </c>
      <c r="F166" s="30"/>
      <c r="G166" s="47">
        <f t="shared" ref="G166" si="7">G168</f>
        <v>457.2</v>
      </c>
    </row>
    <row r="167" spans="1:8" ht="40.9" customHeight="1" x14ac:dyDescent="0.2">
      <c r="A167" s="9"/>
      <c r="B167" s="15" t="s">
        <v>134</v>
      </c>
      <c r="C167" s="4" t="s">
        <v>86</v>
      </c>
      <c r="D167" s="30" t="s">
        <v>72</v>
      </c>
      <c r="E167" s="4" t="s">
        <v>230</v>
      </c>
      <c r="F167" s="30" t="s">
        <v>133</v>
      </c>
      <c r="G167" s="47">
        <f>G168</f>
        <v>457.2</v>
      </c>
    </row>
    <row r="168" spans="1:8" ht="23.25" customHeight="1" x14ac:dyDescent="0.2">
      <c r="A168" s="9"/>
      <c r="B168" s="31" t="s">
        <v>161</v>
      </c>
      <c r="C168" s="4" t="s">
        <v>86</v>
      </c>
      <c r="D168" s="30" t="s">
        <v>72</v>
      </c>
      <c r="E168" s="4" t="s">
        <v>230</v>
      </c>
      <c r="F168" s="30" t="s">
        <v>21</v>
      </c>
      <c r="G168" s="47">
        <f>432.9+24.3</f>
        <v>457.2</v>
      </c>
    </row>
    <row r="169" spans="1:8" ht="18.75" customHeight="1" x14ac:dyDescent="0.2">
      <c r="A169" s="9" t="s">
        <v>152</v>
      </c>
      <c r="B169" s="6" t="s">
        <v>56</v>
      </c>
      <c r="C169" s="4" t="s">
        <v>86</v>
      </c>
      <c r="D169" s="4" t="s">
        <v>20</v>
      </c>
      <c r="E169" s="4"/>
      <c r="F169" s="4"/>
      <c r="G169" s="47">
        <f>G173+G170</f>
        <v>11185.300000000001</v>
      </c>
    </row>
    <row r="170" spans="1:8" ht="57" customHeight="1" x14ac:dyDescent="0.2">
      <c r="A170" s="10" t="s">
        <v>153</v>
      </c>
      <c r="B170" s="6" t="s">
        <v>176</v>
      </c>
      <c r="C170" s="4" t="s">
        <v>86</v>
      </c>
      <c r="D170" s="4" t="s">
        <v>20</v>
      </c>
      <c r="E170" s="4" t="s">
        <v>234</v>
      </c>
      <c r="F170" s="4"/>
      <c r="G170" s="50">
        <f t="shared" ref="G170" si="8">G172</f>
        <v>8552.2000000000007</v>
      </c>
    </row>
    <row r="171" spans="1:8" ht="36" customHeight="1" x14ac:dyDescent="0.2">
      <c r="A171" s="10"/>
      <c r="B171" s="15" t="s">
        <v>134</v>
      </c>
      <c r="C171" s="4" t="s">
        <v>86</v>
      </c>
      <c r="D171" s="4" t="s">
        <v>20</v>
      </c>
      <c r="E171" s="4" t="s">
        <v>234</v>
      </c>
      <c r="F171" s="4" t="s">
        <v>133</v>
      </c>
      <c r="G171" s="50">
        <f>G172</f>
        <v>8552.2000000000007</v>
      </c>
    </row>
    <row r="172" spans="1:8" ht="17.45" customHeight="1" x14ac:dyDescent="0.2">
      <c r="A172" s="9"/>
      <c r="B172" s="31" t="s">
        <v>161</v>
      </c>
      <c r="C172" s="4" t="s">
        <v>86</v>
      </c>
      <c r="D172" s="4" t="s">
        <v>20</v>
      </c>
      <c r="E172" s="4" t="s">
        <v>234</v>
      </c>
      <c r="F172" s="4" t="s">
        <v>21</v>
      </c>
      <c r="G172" s="47">
        <v>8552.2000000000007</v>
      </c>
      <c r="H172" s="21"/>
    </row>
    <row r="173" spans="1:8" ht="49.15" customHeight="1" x14ac:dyDescent="0.2">
      <c r="A173" s="10" t="s">
        <v>154</v>
      </c>
      <c r="B173" s="6" t="s">
        <v>174</v>
      </c>
      <c r="C173" s="4" t="s">
        <v>86</v>
      </c>
      <c r="D173" s="4" t="s">
        <v>20</v>
      </c>
      <c r="E173" s="4" t="s">
        <v>233</v>
      </c>
      <c r="F173" s="4"/>
      <c r="G173" s="47">
        <f>G174</f>
        <v>2633.1</v>
      </c>
    </row>
    <row r="174" spans="1:8" ht="30" customHeight="1" x14ac:dyDescent="0.2">
      <c r="A174" s="10"/>
      <c r="B174" s="15" t="s">
        <v>134</v>
      </c>
      <c r="C174" s="4" t="s">
        <v>86</v>
      </c>
      <c r="D174" s="4" t="s">
        <v>20</v>
      </c>
      <c r="E174" s="4" t="s">
        <v>233</v>
      </c>
      <c r="F174" s="4" t="s">
        <v>133</v>
      </c>
      <c r="G174" s="47">
        <f>G175</f>
        <v>2633.1</v>
      </c>
    </row>
    <row r="175" spans="1:8" ht="34.15" customHeight="1" x14ac:dyDescent="0.2">
      <c r="A175" s="9"/>
      <c r="B175" s="15" t="s">
        <v>238</v>
      </c>
      <c r="C175" s="4" t="s">
        <v>86</v>
      </c>
      <c r="D175" s="4" t="s">
        <v>20</v>
      </c>
      <c r="E175" s="4" t="s">
        <v>233</v>
      </c>
      <c r="F175" s="4" t="s">
        <v>237</v>
      </c>
      <c r="G175" s="47">
        <v>2633.1</v>
      </c>
    </row>
    <row r="176" spans="1:8" s="2" customFormat="1" ht="19.899999999999999" customHeight="1" x14ac:dyDescent="0.2">
      <c r="A176" s="8" t="s">
        <v>118</v>
      </c>
      <c r="B176" s="13" t="s">
        <v>55</v>
      </c>
      <c r="C176" s="3" t="s">
        <v>86</v>
      </c>
      <c r="D176" s="3" t="s">
        <v>62</v>
      </c>
      <c r="E176" s="3"/>
      <c r="F176" s="3"/>
      <c r="G176" s="46">
        <f>G177</f>
        <v>130</v>
      </c>
    </row>
    <row r="177" spans="1:7" ht="20.25" customHeight="1" x14ac:dyDescent="0.2">
      <c r="A177" s="9" t="s">
        <v>155</v>
      </c>
      <c r="B177" s="6" t="s">
        <v>63</v>
      </c>
      <c r="C177" s="4" t="s">
        <v>86</v>
      </c>
      <c r="D177" s="4" t="s">
        <v>61</v>
      </c>
      <c r="E177" s="4"/>
      <c r="F177" s="4"/>
      <c r="G177" s="47">
        <f>G178</f>
        <v>130</v>
      </c>
    </row>
    <row r="178" spans="1:7" ht="55.15" customHeight="1" x14ac:dyDescent="0.2">
      <c r="A178" s="9" t="s">
        <v>156</v>
      </c>
      <c r="B178" s="6" t="s">
        <v>192</v>
      </c>
      <c r="C178" s="4" t="s">
        <v>86</v>
      </c>
      <c r="D178" s="4" t="s">
        <v>61</v>
      </c>
      <c r="E178" s="4" t="s">
        <v>231</v>
      </c>
      <c r="F178" s="4"/>
      <c r="G178" s="47">
        <f>G180</f>
        <v>130</v>
      </c>
    </row>
    <row r="179" spans="1:7" ht="32.25" customHeight="1" x14ac:dyDescent="0.2">
      <c r="A179" s="9"/>
      <c r="B179" s="14" t="s">
        <v>130</v>
      </c>
      <c r="C179" s="4" t="s">
        <v>86</v>
      </c>
      <c r="D179" s="4" t="s">
        <v>61</v>
      </c>
      <c r="E179" s="4" t="s">
        <v>231</v>
      </c>
      <c r="F179" s="4" t="s">
        <v>129</v>
      </c>
      <c r="G179" s="47">
        <f>G180</f>
        <v>130</v>
      </c>
    </row>
    <row r="180" spans="1:7" ht="30" customHeight="1" x14ac:dyDescent="0.2">
      <c r="A180" s="9"/>
      <c r="B180" s="14" t="s">
        <v>167</v>
      </c>
      <c r="C180" s="4" t="s">
        <v>86</v>
      </c>
      <c r="D180" s="4" t="s">
        <v>61</v>
      </c>
      <c r="E180" s="4" t="s">
        <v>231</v>
      </c>
      <c r="F180" s="4" t="s">
        <v>79</v>
      </c>
      <c r="G180" s="47">
        <f>180-50</f>
        <v>130</v>
      </c>
    </row>
    <row r="181" spans="1:7" s="2" customFormat="1" ht="30" customHeight="1" x14ac:dyDescent="0.2">
      <c r="A181" s="8" t="s">
        <v>119</v>
      </c>
      <c r="B181" s="13" t="s">
        <v>64</v>
      </c>
      <c r="C181" s="3" t="s">
        <v>86</v>
      </c>
      <c r="D181" s="3" t="s">
        <v>65</v>
      </c>
      <c r="E181" s="3"/>
      <c r="F181" s="3"/>
      <c r="G181" s="46">
        <f>G182</f>
        <v>2448</v>
      </c>
    </row>
    <row r="182" spans="1:7" ht="20.25" customHeight="1" x14ac:dyDescent="0.2">
      <c r="A182" s="9" t="s">
        <v>157</v>
      </c>
      <c r="B182" s="6" t="s">
        <v>67</v>
      </c>
      <c r="C182" s="4" t="s">
        <v>86</v>
      </c>
      <c r="D182" s="4" t="s">
        <v>66</v>
      </c>
      <c r="E182" s="4"/>
      <c r="F182" s="4"/>
      <c r="G182" s="47">
        <f>G183</f>
        <v>2448</v>
      </c>
    </row>
    <row r="183" spans="1:7" ht="45" customHeight="1" x14ac:dyDescent="0.2">
      <c r="A183" s="9" t="s">
        <v>158</v>
      </c>
      <c r="B183" s="16" t="s">
        <v>193</v>
      </c>
      <c r="C183" s="4" t="s">
        <v>86</v>
      </c>
      <c r="D183" s="4" t="s">
        <v>66</v>
      </c>
      <c r="E183" s="4" t="s">
        <v>232</v>
      </c>
      <c r="F183" s="4"/>
      <c r="G183" s="47">
        <f>G185</f>
        <v>2448</v>
      </c>
    </row>
    <row r="184" spans="1:7" ht="34.15" customHeight="1" x14ac:dyDescent="0.2">
      <c r="A184" s="9"/>
      <c r="B184" s="14" t="s">
        <v>130</v>
      </c>
      <c r="C184" s="4" t="s">
        <v>86</v>
      </c>
      <c r="D184" s="4" t="s">
        <v>66</v>
      </c>
      <c r="E184" s="4" t="s">
        <v>232</v>
      </c>
      <c r="F184" s="4" t="s">
        <v>129</v>
      </c>
      <c r="G184" s="47">
        <f>G185</f>
        <v>2448</v>
      </c>
    </row>
    <row r="185" spans="1:7" ht="36" customHeight="1" x14ac:dyDescent="0.2">
      <c r="A185" s="9"/>
      <c r="B185" s="14" t="s">
        <v>167</v>
      </c>
      <c r="C185" s="4" t="s">
        <v>86</v>
      </c>
      <c r="D185" s="4" t="s">
        <v>66</v>
      </c>
      <c r="E185" s="4" t="s">
        <v>232</v>
      </c>
      <c r="F185" s="4" t="s">
        <v>79</v>
      </c>
      <c r="G185" s="47">
        <f>3013-265-300</f>
        <v>2448</v>
      </c>
    </row>
    <row r="186" spans="1:7" ht="21" customHeight="1" x14ac:dyDescent="0.2">
      <c r="A186" s="11"/>
      <c r="B186" s="32" t="s">
        <v>16</v>
      </c>
      <c r="C186" s="33"/>
      <c r="D186" s="7"/>
      <c r="E186" s="7"/>
      <c r="F186" s="7"/>
      <c r="G186" s="51">
        <f>G33+G9</f>
        <v>74850.799999999988</v>
      </c>
    </row>
    <row r="189" spans="1:7" ht="17.100000000000001" customHeight="1" x14ac:dyDescent="0.2"/>
    <row r="190" spans="1:7" ht="20.100000000000001" customHeight="1" x14ac:dyDescent="0.2"/>
    <row r="193" spans="1:4" ht="20.100000000000001" customHeight="1" x14ac:dyDescent="0.2">
      <c r="A193" s="1"/>
      <c r="D193" s="1"/>
    </row>
  </sheetData>
  <mergeCells count="5">
    <mergeCell ref="A5:G5"/>
    <mergeCell ref="A6:G6"/>
    <mergeCell ref="A1:G1"/>
    <mergeCell ref="A2:G2"/>
    <mergeCell ref="F3:G3"/>
  </mergeCells>
  <phoneticPr fontId="1" type="noConversion"/>
  <printOptions horizontalCentered="1"/>
  <pageMargins left="0.59055118110236227" right="0.39370078740157483" top="0.39370078740157483" bottom="0.39370078740157483" header="0" footer="0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функц. прил.2</vt:lpstr>
      <vt:lpstr>ведом. прил.3</vt:lpstr>
      <vt:lpstr>Лист1</vt:lpstr>
    </vt:vector>
  </TitlesOfParts>
  <Company>QuasaR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Валентина В.В. Чиркова</cp:lastModifiedBy>
  <cp:lastPrinted>2018-08-21T10:30:21Z</cp:lastPrinted>
  <dcterms:created xsi:type="dcterms:W3CDTF">1999-12-27T10:35:15Z</dcterms:created>
  <dcterms:modified xsi:type="dcterms:W3CDTF">2018-08-21T10:31:11Z</dcterms:modified>
</cp:coreProperties>
</file>