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7815" activeTab="2"/>
  </bookViews>
  <sheets>
    <sheet name="Приложение №6" sheetId="1" r:id="rId1"/>
    <sheet name="Приложение №2" sheetId="2" r:id="rId2"/>
    <sheet name="Приложение №3" sheetId="3" r:id="rId3"/>
  </sheets>
  <definedNames/>
  <calcPr fullCalcOnLoad="1" refMode="R1C1"/>
</workbook>
</file>

<file path=xl/sharedStrings.xml><?xml version="1.0" encoding="utf-8"?>
<sst xmlns="http://schemas.openxmlformats.org/spreadsheetml/2006/main" count="1458" uniqueCount="277">
  <si>
    <t>Приложение № 6</t>
  </si>
  <si>
    <t>к решению Муниципального Совета МО Красненькая речка</t>
  </si>
  <si>
    <t>от 30.09.2015г. № 22</t>
  </si>
  <si>
    <t>ИЗМЕНЕНИЯ, ВНЕСЕННЫЕ В ВЕДОМСТВЕННУЮ СТРУКТУРУ</t>
  </si>
  <si>
    <t xml:space="preserve"> РАСХОДОВ МЕСТНОГО БЮДЖЕТА НА 2015 год</t>
  </si>
  <si>
    <t>№        п/п</t>
  </si>
  <si>
    <t xml:space="preserve"> Наименование статей</t>
  </si>
  <si>
    <t>Код по ГРБС</t>
  </si>
  <si>
    <t>Код раздела и подраздела</t>
  </si>
  <si>
    <t>Код целевой статьи</t>
  </si>
  <si>
    <t>Код вида расходов</t>
  </si>
  <si>
    <t>План на 2015 год</t>
  </si>
  <si>
    <t>1</t>
  </si>
  <si>
    <t>МУНИЦИПАЛЬНЫЙ СОВЕТ МУНИЦИПАЛЬНОГО ОБРАЗОВАНИЯ МУНИЦИПАЛЬНЫЙ ОКРУГ КРАСНЕНЬКАЯ РЕЧКА</t>
  </si>
  <si>
    <t>962</t>
  </si>
  <si>
    <t>1.1</t>
  </si>
  <si>
    <t>ОБЩЕГОСУДАРСТВЕННЫЕ ВОПРОСЫ</t>
  </si>
  <si>
    <t>0100</t>
  </si>
  <si>
    <t>1.1.2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</si>
  <si>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</si>
  <si>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>0103</t>
  </si>
  <si>
    <t>1.1.2.2</t>
  </si>
  <si>
    <t>Содержание и обеспечение деятельности представительного органа муниципального образования</t>
  </si>
  <si>
    <t>002 04 00</t>
  </si>
  <si>
    <t>Закупка товаров, работ и услуг для государственных 
(муниципальных) нужд</t>
  </si>
  <si>
    <t>200</t>
  </si>
  <si>
    <t>Иные закупки товаров, работ и услуг для обеспечения
государственных (муниципальных) нужд</t>
  </si>
  <si>
    <t>240</t>
  </si>
  <si>
    <t>2</t>
  </si>
  <si>
    <t>МЕСТНАЯ АДМИНИСТРАЦИЯ МУНИЦИПАЛЬНОГО ОБРАЗОВАНИЯ КРАСНЕНЬКАЯ РЕЧКА</t>
  </si>
  <si>
    <t>930</t>
  </si>
  <si>
    <t>2.1</t>
  </si>
  <si>
    <t>2.1.1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</si>
  <si>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</si>
  <si>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0104</t>
  </si>
  <si>
    <t>2.1.1.2.</t>
  </si>
  <si>
    <t>Содержание и обеспечение деятельности местной администрации по решению вопросов местного значения</t>
  </si>
  <si>
    <t>002 06 01</t>
  </si>
  <si>
    <t>2.1.3</t>
  </si>
  <si>
    <t>Другие общегосударственные вопросы</t>
  </si>
  <si>
    <t>0113</t>
  </si>
  <si>
    <t>2.1.3.4</t>
  </si>
  <si>
    <t>Ведомственная целевая программа "Реализация мер по профилактике дорожно-транспортного травматизма на территории МО МО Красненькая речка"</t>
  </si>
  <si>
    <t>795 01 00</t>
  </si>
  <si>
    <t>2.1.3.5</t>
  </si>
  <si>
    <t>Ведомственная целевая программа "Профилактика правонарушений на территории МО МО Красненькая речка"</t>
  </si>
  <si>
    <t>795 02 00</t>
  </si>
  <si>
    <t>2.1.3.6</t>
  </si>
  <si>
    <t>Ведомственная целевая программа "Участие в деятельности по профилактике наркомании на территории МО МО Красненькая речка"</t>
  </si>
  <si>
    <t>795 04 00</t>
  </si>
  <si>
    <t>2.1.3.7</t>
  </si>
  <si>
    <t xml:space="preserve">Ведомственная целевая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МО МО Красненькая речка" </t>
  </si>
  <si>
    <t>795 05 00</t>
  </si>
  <si>
    <t>Ведомственная целевая программа "Участие в деятельности по охране здоровья граждан от воздействия окружающего табачного дыма и последствий потребления табака на территории МО МО Красненькая речка"</t>
  </si>
  <si>
    <t>795 06 00</t>
  </si>
  <si>
    <t>Формирование  и размещение муниципального заказа</t>
  </si>
  <si>
    <t>092 02 00</t>
  </si>
  <si>
    <t>2.5.2.2</t>
  </si>
  <si>
    <t>Ведомственная целевая программа "Проведение работ по организации и проведению досуговых мероприятий для жителей МО МО Красненькая речка"</t>
  </si>
  <si>
    <t>431 02 00</t>
  </si>
  <si>
    <t>2.2</t>
  </si>
  <si>
    <t>Национальная безопасность и правоохранительная деятельность</t>
  </si>
  <si>
    <t>0300</t>
  </si>
  <si>
    <t>2.2.1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</si>
  <si>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</si>
  <si>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</si>
  <si>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2.2.1.1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</si>
  <si>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МО МО Красненькая речка"</t>
  </si>
  <si>
    <t>219 03 00</t>
  </si>
  <si>
    <t>2.4</t>
  </si>
  <si>
    <t>Жилищно-коммунальное хозяйство</t>
  </si>
  <si>
    <t>0500</t>
  </si>
  <si>
    <t>2.4.1</t>
  </si>
  <si>
    <t>Благоустройство</t>
  </si>
  <si>
    <t>0503</t>
  </si>
  <si>
    <t>Ведомственная целевая программа "Осуществление благоустройства придомовых и внутридворовых территрий МО МО Красненькая речка"</t>
  </si>
  <si>
    <t>600 00 00</t>
  </si>
  <si>
    <t>2.4.1.1</t>
  </si>
  <si>
    <t>Благоустройство придомовых и дворовых территорий</t>
  </si>
  <si>
    <t>600 01 00</t>
  </si>
  <si>
    <t>2.4.1.3</t>
  </si>
  <si>
    <t>Озеленение территории муниципального образования</t>
  </si>
  <si>
    <t>600 03 00</t>
  </si>
  <si>
    <t>2.4.1.4</t>
  </si>
  <si>
    <t>Прочие мероприятия в области благоустройства</t>
  </si>
  <si>
    <t>600 04 00</t>
  </si>
  <si>
    <t>2.6</t>
  </si>
  <si>
    <t>Культура, кинематография</t>
  </si>
  <si>
    <t>0800</t>
  </si>
  <si>
    <t>2.6.1</t>
  </si>
  <si>
    <t>Культура</t>
  </si>
  <si>
    <t>0801</t>
  </si>
  <si>
    <t>2.6.1.1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</si>
  <si>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МО МО Красненькая речка"</t>
  </si>
  <si>
    <t>440 01 00</t>
  </si>
  <si>
    <t>2.8</t>
  </si>
  <si>
    <t>Физическая культура и спорт</t>
  </si>
  <si>
    <t>1100</t>
  </si>
  <si>
    <t>2.8.1</t>
  </si>
  <si>
    <t xml:space="preserve">Физическая культура </t>
  </si>
  <si>
    <t>1101</t>
  </si>
  <si>
    <t>2.8.1.1</t>
  </si>
  <si>
    <t>Ведомственная целевая программа "Обеспечение условий для развития на территории МО МО Красненькая речка физической культуры и массового спорта, организации и проведение официальных физкультурных мероприятий"</t>
  </si>
  <si>
    <t>487 01 00</t>
  </si>
  <si>
    <t>2.9</t>
  </si>
  <si>
    <t>Средства массовой информации</t>
  </si>
  <si>
    <t>1200</t>
  </si>
  <si>
    <t>2.9.1</t>
  </si>
  <si>
    <t>Периодическая печать и издательства</t>
  </si>
  <si>
    <t>1202</t>
  </si>
  <si>
    <t>2.9.1.1</t>
  </si>
  <si>
    <t>Ведомственная целевая программа "Организация информирования населения и содержание средств массовой информации МО МО Красненькая речка"</t>
  </si>
  <si>
    <t>457 01 00</t>
  </si>
  <si>
    <t>ИТОГО:</t>
  </si>
  <si>
    <t>И ГРУППАМ ВИДОВ РАСХОДОВ КЛАССИФИКАЦИИ РАСХОДОВ БЮДЖЕТА НА 2015 год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</si>
  <si>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</si>
  <si>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</si>
  <si>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</si>
  <si>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</t>
  </si>
  <si>
    <t>002 01 00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</si>
  <si>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</si>
  <si>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100</t>
  </si>
  <si>
    <t>Расходы на выплаты персоналу государственных
(муниципальных) органов</t>
  </si>
  <si>
    <t>120</t>
  </si>
  <si>
    <t>1.2</t>
  </si>
  <si>
    <t>1.2.1</t>
  </si>
  <si>
    <t>Компенсации депутатам, осуществляющим свои полномочия на непостоянной основе</t>
  </si>
  <si>
    <t>002 03 01</t>
  </si>
  <si>
    <t>1.2.2</t>
  </si>
  <si>
    <t xml:space="preserve">Закупка товаров, работ и услуг для государственных
(муниципальных) нужд
</t>
  </si>
  <si>
    <t xml:space="preserve">Иные закупки товаров, работ и услуг для обеспечения
государственных (муниципальных) нужд
</t>
  </si>
  <si>
    <t>1.3</t>
  </si>
  <si>
    <t>1.3.1</t>
  </si>
  <si>
    <t>Глава местной администрации (исполнительно-распорядительного органа муниципального образования)</t>
  </si>
  <si>
    <t>002 05 00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</si>
  <si>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</si>
  <si>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1.3.2</t>
  </si>
  <si>
    <t>1.3.3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</si>
  <si>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</si>
  <si>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002 80 10</t>
  </si>
  <si>
    <t>1.4</t>
  </si>
  <si>
    <t>Обеспечение проведения выборов и референдумов</t>
  </si>
  <si>
    <t>0107</t>
  </si>
  <si>
    <t>1.4.1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</si>
  <si>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</si>
  <si>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002 07 00</t>
  </si>
  <si>
    <t>1.5</t>
  </si>
  <si>
    <t>Резервные фонды</t>
  </si>
  <si>
    <t>0111</t>
  </si>
  <si>
    <t>1.5.1</t>
  </si>
  <si>
    <t xml:space="preserve">Формирование резервного фонда местной администрации муниципального образования </t>
  </si>
  <si>
    <t>070 01 00</t>
  </si>
  <si>
    <t>Иные бюджетные ассигнования</t>
  </si>
  <si>
    <t>800</t>
  </si>
  <si>
    <t>Резервные средства</t>
  </si>
  <si>
    <t>870</t>
  </si>
  <si>
    <t>1.6</t>
  </si>
  <si>
    <t>1.6.1</t>
  </si>
  <si>
    <t>Формирование архивных фондов органов местного самоуправления,муниципальных предприятий и учреждений</t>
  </si>
  <si>
    <t>090 01 00</t>
  </si>
  <si>
    <t>1.6.2</t>
  </si>
  <si>
    <t>1.6.3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</si>
  <si>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</si>
  <si>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092 05 00</t>
  </si>
  <si>
    <t>Уплата налогов, сборов и иных платежей</t>
  </si>
  <si>
    <t>850</t>
  </si>
  <si>
    <t>1.6.4</t>
  </si>
  <si>
    <t>1.6.5</t>
  </si>
  <si>
    <t>1.6.6</t>
  </si>
  <si>
    <t>1.6.7</t>
  </si>
  <si>
    <t>1.6.8</t>
  </si>
  <si>
    <t>1.6.9</t>
  </si>
  <si>
    <t>Иные закупки товаров, работ и услуг для обеспечения муниципальных нужд</t>
  </si>
  <si>
    <t>3</t>
  </si>
  <si>
    <t>Национальная экономика</t>
  </si>
  <si>
    <t>0400</t>
  </si>
  <si>
    <t>3.1</t>
  </si>
  <si>
    <t>Общеэкономические вопросы</t>
  </si>
  <si>
    <t>0401</t>
  </si>
  <si>
    <t>3.1.1</t>
  </si>
  <si>
    <t>Ведомственная целевая программа "Организация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ищущих работу впервые на территории МО МО Красненькая речка"</t>
  </si>
  <si>
    <t>510 02 00</t>
  </si>
  <si>
    <t>4</t>
  </si>
  <si>
    <t>4.1</t>
  </si>
  <si>
    <t>4.1.1</t>
  </si>
  <si>
    <t>4.1.2</t>
  </si>
  <si>
    <t>Благоустройство территории муниципального образования, связанное с обеспечением  санитарного благополучия населения</t>
  </si>
  <si>
    <t>600 02 00</t>
  </si>
  <si>
    <t>4.1.3</t>
  </si>
  <si>
    <t>4.1.4</t>
  </si>
  <si>
    <t>5</t>
  </si>
  <si>
    <t>Образование</t>
  </si>
  <si>
    <t>0700</t>
  </si>
  <si>
    <t>5.1</t>
  </si>
  <si>
    <t>Профессиональная подготовка, переподготовка и повышение квалификации</t>
  </si>
  <si>
    <t>0705</t>
  </si>
  <si>
    <t>5.1.1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</si>
  <si>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</si>
  <si>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4280100</t>
  </si>
  <si>
    <t>5.2</t>
  </si>
  <si>
    <t>Молодежная политика и оздоровление детей</t>
  </si>
  <si>
    <t>0707</t>
  </si>
  <si>
    <t>5.2.1</t>
  </si>
  <si>
    <t>Ведомственная целевая программа "Проведение работ по военно-патриотическому воспитанию граждан Российской Федерации МО МО Красненькая речка"</t>
  </si>
  <si>
    <t>431 01 00</t>
  </si>
  <si>
    <t>6</t>
  </si>
  <si>
    <t>6.1.</t>
  </si>
  <si>
    <t>6.1.1</t>
  </si>
  <si>
    <t>7</t>
  </si>
  <si>
    <t>Социальная политика</t>
  </si>
  <si>
    <t>7.1</t>
  </si>
  <si>
    <t>Социальное обеспечение населения</t>
  </si>
  <si>
    <t>1003</t>
  </si>
  <si>
    <t>7.1.1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</si>
  <si>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</si>
  <si>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505 01 00</t>
  </si>
  <si>
    <t>Социальное обеспечение и иные выплаты 
населению</t>
  </si>
  <si>
    <t>300</t>
  </si>
  <si>
    <t>Публичные нормативные социальные выплаты гражданам</t>
  </si>
  <si>
    <t>310</t>
  </si>
  <si>
    <t>7.2.</t>
  </si>
  <si>
    <t>Охрана семьи и детства</t>
  </si>
  <si>
    <t>1004</t>
  </si>
  <si>
    <t>7.2.1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</si>
  <si>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</si>
  <si>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0028031</t>
  </si>
  <si>
    <t>7.2.2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</si>
  <si>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</si>
  <si>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5118032</t>
  </si>
  <si>
    <t>Социальное обеспечение и иные выплаты населению</t>
  </si>
  <si>
    <t>7.2.3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</si>
  <si>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</si>
  <si>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5118033</t>
  </si>
  <si>
    <t xml:space="preserve">Социальные выплаты гражданам, кроме публичных нормативных обязательств </t>
  </si>
  <si>
    <t>320</t>
  </si>
  <si>
    <t>8</t>
  </si>
  <si>
    <t>8.1.</t>
  </si>
  <si>
    <t>8.1.1</t>
  </si>
  <si>
    <t>9</t>
  </si>
  <si>
    <t>9.1</t>
  </si>
  <si>
    <t>9.1.1</t>
  </si>
  <si>
    <t>Приложение № 3</t>
  </si>
  <si>
    <t>к решению МС МО Красненькая речка</t>
  </si>
  <si>
    <t>ВЕДОМСТВЕННАЯ СТРУКТУРА</t>
  </si>
  <si>
    <t>1.1.1.1</t>
  </si>
  <si>
    <t xml:space="preserve">Расходы на выплаты персоналу государственных
(муниципальных) органов
</t>
  </si>
  <si>
    <t>1.1.2.1</t>
  </si>
  <si>
    <t>2.1.1.1</t>
  </si>
  <si>
    <t>2.1.1.3</t>
  </si>
  <si>
    <t>2.1.2</t>
  </si>
  <si>
    <t>2.1.2.1</t>
  </si>
  <si>
    <t>2.1.3.1</t>
  </si>
  <si>
    <t>2.1.3.2</t>
  </si>
  <si>
    <t>2.1.3.3</t>
  </si>
  <si>
    <t>2.1.3.8</t>
  </si>
  <si>
    <t>2.1.3.9</t>
  </si>
  <si>
    <t>2.3</t>
  </si>
  <si>
    <t>2.3.1</t>
  </si>
  <si>
    <t>2.3.1.1</t>
  </si>
  <si>
    <t>2.4.1.2</t>
  </si>
  <si>
    <t>2.5</t>
  </si>
  <si>
    <t>2.5.1</t>
  </si>
  <si>
    <t>2.5.1.1</t>
  </si>
  <si>
    <t>2.5.2</t>
  </si>
  <si>
    <t>2.5.2.1</t>
  </si>
  <si>
    <t>2.7</t>
  </si>
  <si>
    <t>1000</t>
  </si>
  <si>
    <t>2.7.1</t>
  </si>
  <si>
    <t>2.7.1.1</t>
  </si>
  <si>
    <t>2.7.2</t>
  </si>
  <si>
    <t>2.7.2.1</t>
  </si>
  <si>
    <t xml:space="preserve">Расходы на выплаты персоналу муниципальных органов </t>
  </si>
  <si>
    <t>2.7.2.2</t>
  </si>
  <si>
    <t>2.7.2.3</t>
  </si>
  <si>
    <t>ИЗБИРАТЕЛЬНАЯ КОМИССИЯ МУНИЦИПАЛЬНОГО ОБРАЗОВАНИЯ</t>
  </si>
  <si>
    <t>939</t>
  </si>
  <si>
    <t>3.1.1.1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</si>
</sst>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right" vertical="center"/>
      <protection locked="0"/>
    </xf>
    <xf numFmtId="49" fontId="18" fillId="33" borderId="0" xfId="0" applyNumberFormat="1" applyFont="1" applyFill="1" applyBorder="1" applyAlignment="1" applyProtection="1">
      <alignment horizontal="right" vertical="center"/>
      <protection/>
    </xf>
    <xf numFmtId="49" fontId="18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NumberFormat="1" applyFont="1" applyFill="1" applyBorder="1" applyAlignment="1" applyProtection="1">
      <alignment vertical="top"/>
      <protection/>
    </xf>
    <xf numFmtId="0" fontId="18" fillId="33" borderId="0" xfId="52" applyNumberFormat="1" applyFont="1" applyFill="1" applyBorder="1" applyAlignment="1" applyProtection="1">
      <alignment horizontal="left" vertical="top"/>
      <protection/>
    </xf>
    <xf numFmtId="2" fontId="18" fillId="33" borderId="0" xfId="0" applyNumberFormat="1" applyFont="1" applyFill="1" applyBorder="1" applyAlignment="1" applyProtection="1">
      <alignment horizontal="right" vertical="top"/>
      <protection/>
    </xf>
    <xf numFmtId="2" fontId="18" fillId="33" borderId="0" xfId="0" applyNumberFormat="1" applyFont="1" applyFill="1" applyBorder="1" applyAlignment="1" applyProtection="1">
      <alignment horizontal="right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 hidden="1"/>
    </xf>
    <xf numFmtId="0" fontId="18" fillId="33" borderId="0" xfId="0" applyNumberFormat="1" applyFont="1" applyFill="1" applyBorder="1" applyAlignment="1" applyProtection="1">
      <alignment vertical="center"/>
      <protection hidden="1"/>
    </xf>
    <xf numFmtId="0" fontId="18" fillId="33" borderId="0" xfId="0" applyNumberFormat="1" applyFont="1" applyFill="1" applyBorder="1" applyAlignment="1" applyProtection="1">
      <alignment horizontal="left" vertical="center"/>
      <protection hidden="1"/>
    </xf>
    <xf numFmtId="0" fontId="18" fillId="33" borderId="0" xfId="0" applyNumberFormat="1" applyFont="1" applyFill="1" applyBorder="1" applyAlignment="1" applyProtection="1">
      <alignment horizontal="left" vertical="top"/>
      <protection hidden="1"/>
    </xf>
    <xf numFmtId="0" fontId="18" fillId="33" borderId="0" xfId="0" applyNumberFormat="1" applyFont="1" applyFill="1" applyBorder="1" applyAlignment="1" applyProtection="1">
      <alignment horizontal="center" vertical="top"/>
      <protection hidden="1"/>
    </xf>
    <xf numFmtId="0" fontId="18" fillId="33" borderId="0" xfId="0" applyNumberFormat="1" applyFont="1" applyFill="1" applyBorder="1" applyAlignment="1" applyProtection="1">
      <alignment vertical="top"/>
      <protection hidden="1"/>
    </xf>
    <xf numFmtId="2" fontId="18" fillId="33" borderId="0" xfId="0" applyNumberFormat="1" applyFont="1" applyFill="1" applyBorder="1" applyAlignment="1" applyProtection="1">
      <alignment vertical="top"/>
      <protection/>
    </xf>
    <xf numFmtId="0" fontId="20" fillId="33" borderId="10" xfId="0" applyNumberFormat="1" applyFont="1" applyFill="1" applyBorder="1" applyAlignment="1" applyProtection="1">
      <alignment vertical="center" wrapText="1"/>
      <protection hidden="1"/>
    </xf>
    <xf numFmtId="0" fontId="20" fillId="33" borderId="10" xfId="0" applyNumberFormat="1" applyFont="1" applyFill="1" applyBorder="1" applyAlignment="1" applyProtection="1">
      <alignment horizontal="center" vertical="center"/>
      <protection hidden="1"/>
    </xf>
    <xf numFmtId="0" fontId="20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20" fillId="33" borderId="10" xfId="53" applyNumberFormat="1" applyFont="1" applyFill="1" applyBorder="1" applyAlignment="1" applyProtection="1">
      <alignment horizontal="center" vertical="center" wrapText="1"/>
      <protection/>
    </xf>
    <xf numFmtId="49" fontId="20" fillId="33" borderId="10" xfId="0" applyNumberFormat="1" applyFont="1" applyFill="1" applyBorder="1" applyAlignment="1" applyProtection="1">
      <alignment vertical="center" wrapText="1"/>
      <protection hidden="1"/>
    </xf>
    <xf numFmtId="49" fontId="20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20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18" fillId="33" borderId="10" xfId="0" applyNumberFormat="1" applyFont="1" applyFill="1" applyBorder="1" applyAlignment="1" applyProtection="1">
      <alignment vertical="center" wrapText="1"/>
      <protection hidden="1"/>
    </xf>
    <xf numFmtId="49" fontId="20" fillId="33" borderId="10" xfId="0" applyNumberFormat="1" applyFont="1" applyFill="1" applyBorder="1" applyAlignment="1" applyProtection="1">
      <alignment horizontal="left" vertical="center" wrapText="1"/>
      <protection hidden="1"/>
    </xf>
    <xf numFmtId="49" fontId="18" fillId="33" borderId="10" xfId="0" applyNumberFormat="1" applyFont="1" applyFill="1" applyBorder="1" applyAlignment="1" applyProtection="1">
      <alignment horizontal="left" vertical="center" wrapText="1"/>
      <protection hidden="1"/>
    </xf>
    <xf numFmtId="49" fontId="18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18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18" fillId="33" borderId="10" xfId="0" applyNumberFormat="1" applyFont="1" applyFill="1" applyBorder="1" applyAlignment="1">
      <alignment vertical="center"/>
    </xf>
    <xf numFmtId="0" fontId="18" fillId="33" borderId="10" xfId="0" applyFont="1" applyFill="1" applyBorder="1" applyAlignment="1">
      <alignment horizontal="left" vertical="center" wrapText="1"/>
    </xf>
    <xf numFmtId="2" fontId="18" fillId="34" borderId="10" xfId="0" applyNumberFormat="1" applyFont="1" applyFill="1" applyBorder="1" applyAlignment="1" applyProtection="1">
      <alignment horizontal="center" vertical="center" wrapText="1"/>
      <protection hidden="1"/>
    </xf>
    <xf numFmtId="2" fontId="18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 applyProtection="1">
      <alignment horizontal="center" vertical="center"/>
      <protection hidden="1"/>
    </xf>
    <xf numFmtId="49" fontId="18" fillId="33" borderId="10" xfId="0" applyNumberFormat="1" applyFont="1" applyFill="1" applyBorder="1" applyAlignment="1" applyProtection="1">
      <alignment horizontal="justify" vertical="center" wrapText="1"/>
      <protection hidden="1"/>
    </xf>
    <xf numFmtId="49" fontId="20" fillId="33" borderId="10" xfId="0" applyNumberFormat="1" applyFont="1" applyFill="1" applyBorder="1" applyAlignment="1" applyProtection="1">
      <alignment vertical="center"/>
      <protection hidden="1"/>
    </xf>
    <xf numFmtId="49" fontId="20" fillId="33" borderId="10" xfId="0" applyNumberFormat="1" applyFont="1" applyFill="1" applyBorder="1" applyAlignment="1" applyProtection="1">
      <alignment horizontal="left" vertical="center"/>
      <protection hidden="1"/>
    </xf>
    <xf numFmtId="49" fontId="20" fillId="33" borderId="10" xfId="0" applyNumberFormat="1" applyFont="1" applyFill="1" applyBorder="1" applyAlignment="1" applyProtection="1">
      <alignment horizontal="left" vertical="top"/>
      <protection hidden="1"/>
    </xf>
    <xf numFmtId="2" fontId="20" fillId="33" borderId="10" xfId="0" applyNumberFormat="1" applyFont="1" applyFill="1" applyBorder="1" applyAlignment="1" applyProtection="1">
      <alignment horizontal="center" vertical="center"/>
      <protection hidden="1"/>
    </xf>
    <xf numFmtId="0" fontId="18" fillId="33" borderId="10" xfId="0" applyFont="1" applyFill="1" applyBorder="1" applyAlignment="1">
      <alignment vertical="center" wrapText="1"/>
    </xf>
    <xf numFmtId="0" fontId="18" fillId="33" borderId="0" xfId="0" applyNumberFormat="1" applyFont="1" applyFill="1" applyBorder="1" applyAlignment="1" applyProtection="1">
      <alignment horizontal="center" vertical="center"/>
      <protection locked="0"/>
    </xf>
    <xf numFmtId="49" fontId="18" fillId="33" borderId="0" xfId="0" applyNumberFormat="1" applyFont="1" applyFill="1" applyBorder="1" applyAlignment="1" applyProtection="1">
      <alignment horizontal="center" vertical="center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52" applyNumberFormat="1" applyFont="1" applyFill="1" applyBorder="1" applyAlignment="1" applyProtection="1">
      <alignment horizontal="center" vertical="center"/>
      <protection/>
    </xf>
    <xf numFmtId="2" fontId="18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 hidden="1"/>
    </xf>
    <xf numFmtId="49" fontId="18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center" vertical="top"/>
      <protection hidden="1"/>
    </xf>
    <xf numFmtId="49" fontId="18" fillId="33" borderId="10" xfId="52" applyNumberFormat="1" applyFont="1" applyFill="1" applyBorder="1" applyAlignment="1" applyProtection="1">
      <alignment horizontal="left" vertical="center" wrapText="1"/>
      <protection/>
    </xf>
    <xf numFmtId="49" fontId="18" fillId="33" borderId="10" xfId="52" applyNumberFormat="1" applyFont="1" applyFill="1" applyBorder="1" applyAlignment="1" applyProtection="1">
      <alignment horizontal="center" vertical="center"/>
      <protection/>
    </xf>
    <xf numFmtId="49" fontId="18" fillId="33" borderId="10" xfId="0" applyNumberFormat="1" applyFont="1" applyFill="1" applyBorder="1" applyAlignment="1" applyProtection="1">
      <alignment horizontal="center" vertical="center"/>
      <protection hidden="1"/>
    </xf>
    <xf numFmtId="2" fontId="18" fillId="33" borderId="10" xfId="0" applyNumberFormat="1" applyFont="1" applyFill="1" applyBorder="1" applyAlignment="1" applyProtection="1">
      <alignment horizontal="center" vertical="center"/>
      <protection hidden="1"/>
    </xf>
    <xf numFmtId="49" fontId="18" fillId="33" borderId="10" xfId="0" applyNumberFormat="1" applyFont="1" applyFill="1" applyBorder="1" applyAlignment="1" applyProtection="1">
      <alignment vertical="center"/>
      <protection hidden="1"/>
    </xf>
    <xf numFmtId="12" fontId="18" fillId="33" borderId="10" xfId="0" applyNumberFormat="1" applyFont="1" applyFill="1" applyBorder="1" applyAlignment="1" applyProtection="1">
      <alignment horizontal="justify" vertical="center" wrapText="1"/>
      <protection hidden="1"/>
    </xf>
    <xf numFmtId="49" fontId="18" fillId="33" borderId="10" xfId="52" applyNumberFormat="1" applyFont="1" applyFill="1" applyBorder="1" applyAlignment="1" applyProtection="1">
      <alignment horizontal="justify" vertical="center"/>
      <protection/>
    </xf>
    <xf numFmtId="2" fontId="18" fillId="33" borderId="10" xfId="53" applyNumberFormat="1" applyFont="1" applyFill="1" applyBorder="1" applyAlignment="1" applyProtection="1">
      <alignment horizontal="center" vertical="center"/>
      <protection/>
    </xf>
    <xf numFmtId="49" fontId="18" fillId="33" borderId="10" xfId="52" applyNumberFormat="1" applyFont="1" applyFill="1" applyBorder="1" applyAlignment="1" applyProtection="1">
      <alignment horizontal="justify" vertical="center" wrapText="1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 hidden="1"/>
    </xf>
    <xf numFmtId="2" fontId="20" fillId="33" borderId="0" xfId="0" applyNumberFormat="1" applyFont="1" applyFill="1" applyBorder="1" applyAlignment="1" applyProtection="1">
      <alignment horizontal="center" vertical="top"/>
      <protection/>
    </xf>
    <xf numFmtId="49" fontId="18" fillId="33" borderId="10" xfId="52" applyNumberFormat="1" applyFont="1" applyFill="1" applyBorder="1" applyAlignment="1" applyProtection="1">
      <alignment horizontal="center" vertical="center" wrapText="1"/>
      <protection/>
    </xf>
    <xf numFmtId="49" fontId="18" fillId="33" borderId="10" xfId="0" applyNumberFormat="1" applyFont="1" applyFill="1" applyBorder="1" applyAlignment="1" applyProtection="1">
      <alignment horizontal="center" wrapText="1"/>
      <protection hidden="1"/>
    </xf>
    <xf numFmtId="12" fontId="18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18" fillId="33" borderId="10" xfId="52" applyNumberFormat="1" applyFont="1" applyFill="1" applyBorder="1" applyAlignment="1" applyProtection="1">
      <alignment horizontal="left" vertical="center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8.8515625" style="0" bestFit="1" customWidth="1"/>
    <col min="2" max="2" width="47.7109375" style="0" customWidth="1"/>
    <col min="3" max="3" width="6.421875" style="0" bestFit="1" customWidth="1"/>
    <col min="5" max="5" width="7.8515625" style="0" bestFit="1" customWidth="1"/>
    <col min="6" max="6" width="8.421875" style="0" bestFit="1" customWidth="1"/>
    <col min="7" max="7" width="16.421875" style="0" bestFit="1" customWidth="1"/>
  </cols>
  <sheetData>
    <row r="1" spans="1:7" ht="15">
      <c r="A1" s="39" t="s">
        <v>0</v>
      </c>
      <c r="B1" s="39"/>
      <c r="C1" s="39"/>
      <c r="D1" s="39"/>
      <c r="E1" s="39"/>
      <c r="F1" s="39"/>
      <c r="G1" s="39"/>
    </row>
    <row r="2" spans="1:7" ht="15">
      <c r="A2" s="40" t="s">
        <v>1</v>
      </c>
      <c r="B2" s="40"/>
      <c r="C2" s="40"/>
      <c r="D2" s="40"/>
      <c r="E2" s="40"/>
      <c r="F2" s="40"/>
      <c r="G2" s="40"/>
    </row>
    <row r="3" spans="1:7" ht="15">
      <c r="A3" s="41"/>
      <c r="B3" s="42"/>
      <c r="C3" s="42"/>
      <c r="D3" s="43"/>
      <c r="E3" s="42"/>
      <c r="F3" s="42"/>
      <c r="G3" s="44" t="s">
        <v>2</v>
      </c>
    </row>
    <row r="4" spans="1:7" ht="15">
      <c r="A4" s="41"/>
      <c r="B4" s="42"/>
      <c r="C4" s="42"/>
      <c r="D4" s="42"/>
      <c r="E4" s="42"/>
      <c r="F4" s="42"/>
      <c r="G4" s="44"/>
    </row>
    <row r="5" spans="1:7" ht="15">
      <c r="A5" s="9" t="s">
        <v>3</v>
      </c>
      <c r="B5" s="9"/>
      <c r="C5" s="9"/>
      <c r="D5" s="9"/>
      <c r="E5" s="9"/>
      <c r="F5" s="9"/>
      <c r="G5" s="9"/>
    </row>
    <row r="6" spans="1:7" ht="15">
      <c r="A6" s="9" t="s">
        <v>4</v>
      </c>
      <c r="B6" s="9"/>
      <c r="C6" s="9"/>
      <c r="D6" s="9"/>
      <c r="E6" s="9"/>
      <c r="F6" s="9"/>
      <c r="G6" s="9"/>
    </row>
    <row r="7" spans="1:7" ht="15">
      <c r="A7" s="45"/>
      <c r="B7" s="45"/>
      <c r="C7" s="45"/>
      <c r="D7" s="45"/>
      <c r="E7" s="45"/>
      <c r="F7" s="45"/>
      <c r="G7" s="44"/>
    </row>
    <row r="8" spans="1:7" ht="51">
      <c r="A8" s="18" t="s">
        <v>5</v>
      </c>
      <c r="B8" s="17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9" t="s">
        <v>11</v>
      </c>
    </row>
    <row r="9" spans="1:7" ht="63.75">
      <c r="A9" s="21" t="s">
        <v>12</v>
      </c>
      <c r="B9" s="21" t="s">
        <v>13</v>
      </c>
      <c r="C9" s="21" t="s">
        <v>14</v>
      </c>
      <c r="D9" s="21"/>
      <c r="E9" s="21"/>
      <c r="F9" s="21"/>
      <c r="G9" s="22">
        <f>G10</f>
        <v>400</v>
      </c>
    </row>
    <row r="10" spans="1:7" ht="25.5">
      <c r="A10" s="26" t="s">
        <v>15</v>
      </c>
      <c r="B10" s="21" t="s">
        <v>16</v>
      </c>
      <c r="C10" s="21" t="s">
        <v>14</v>
      </c>
      <c r="D10" s="21" t="s">
        <v>17</v>
      </c>
      <c r="E10" s="21"/>
      <c r="F10" s="21"/>
      <c r="G10" s="22">
        <f>G11</f>
        <v>400</v>
      </c>
    </row>
    <row r="11" spans="1:7" ht="76.5">
      <c r="A11" s="26" t="s">
        <v>18</v>
      </c>
      <c r="B11" s="26" t="s">
        <v>19</v>
      </c>
      <c r="C11" s="26" t="s">
        <v>14</v>
      </c>
      <c r="D11" s="26" t="s">
        <v>20</v>
      </c>
      <c r="E11" s="26"/>
      <c r="F11" s="26"/>
      <c r="G11" s="27">
        <f>G12</f>
        <v>400</v>
      </c>
    </row>
    <row r="12" spans="1:7" ht="51">
      <c r="A12" s="26" t="s">
        <v>21</v>
      </c>
      <c r="B12" s="26" t="s">
        <v>22</v>
      </c>
      <c r="C12" s="26" t="s">
        <v>14</v>
      </c>
      <c r="D12" s="26" t="s">
        <v>20</v>
      </c>
      <c r="E12" s="26" t="s">
        <v>23</v>
      </c>
      <c r="F12" s="26"/>
      <c r="G12" s="27">
        <f>G14</f>
        <v>400</v>
      </c>
    </row>
    <row r="13" spans="1:7" ht="38.25">
      <c r="A13" s="26"/>
      <c r="B13" s="26" t="s">
        <v>24</v>
      </c>
      <c r="C13" s="26" t="s">
        <v>14</v>
      </c>
      <c r="D13" s="26" t="s">
        <v>20</v>
      </c>
      <c r="E13" s="26" t="s">
        <v>23</v>
      </c>
      <c r="F13" s="26" t="s">
        <v>25</v>
      </c>
      <c r="G13" s="27">
        <f>G14</f>
        <v>400</v>
      </c>
    </row>
    <row r="14" spans="1:7" ht="51">
      <c r="A14" s="26"/>
      <c r="B14" s="26" t="s">
        <v>26</v>
      </c>
      <c r="C14" s="26" t="s">
        <v>14</v>
      </c>
      <c r="D14" s="26" t="s">
        <v>20</v>
      </c>
      <c r="E14" s="26" t="s">
        <v>23</v>
      </c>
      <c r="F14" s="26" t="s">
        <v>27</v>
      </c>
      <c r="G14" s="27">
        <f>400</f>
        <v>400</v>
      </c>
    </row>
    <row r="15" spans="1:7" ht="51">
      <c r="A15" s="21" t="s">
        <v>28</v>
      </c>
      <c r="B15" s="21" t="s">
        <v>29</v>
      </c>
      <c r="C15" s="21" t="s">
        <v>30</v>
      </c>
      <c r="D15" s="21"/>
      <c r="E15" s="21"/>
      <c r="F15" s="21"/>
      <c r="G15" s="22">
        <f>G16+G43+G48+G60+G65+G70</f>
        <v>1100</v>
      </c>
    </row>
    <row r="16" spans="1:7" ht="25.5">
      <c r="A16" s="21" t="s">
        <v>31</v>
      </c>
      <c r="B16" s="21" t="s">
        <v>16</v>
      </c>
      <c r="C16" s="21" t="s">
        <v>30</v>
      </c>
      <c r="D16" s="21" t="s">
        <v>17</v>
      </c>
      <c r="E16" s="21"/>
      <c r="F16" s="21"/>
      <c r="G16" s="22">
        <f>G17+G21</f>
        <v>793</v>
      </c>
    </row>
    <row r="17" spans="1:7" ht="76.5">
      <c r="A17" s="26" t="s">
        <v>32</v>
      </c>
      <c r="B17" s="26" t="s">
        <v>33</v>
      </c>
      <c r="C17" s="26" t="s">
        <v>30</v>
      </c>
      <c r="D17" s="26" t="s">
        <v>34</v>
      </c>
      <c r="E17" s="26"/>
      <c r="F17" s="26"/>
      <c r="G17" s="27">
        <f>G18</f>
        <v>1000</v>
      </c>
    </row>
    <row r="18" spans="1:7" ht="51">
      <c r="A18" s="46" t="s">
        <v>35</v>
      </c>
      <c r="B18" s="47" t="s">
        <v>36</v>
      </c>
      <c r="C18" s="26" t="s">
        <v>30</v>
      </c>
      <c r="D18" s="26" t="s">
        <v>34</v>
      </c>
      <c r="E18" s="26" t="s">
        <v>37</v>
      </c>
      <c r="F18" s="26"/>
      <c r="G18" s="27">
        <f>G20</f>
        <v>1000</v>
      </c>
    </row>
    <row r="19" spans="1:7" ht="38.25">
      <c r="A19" s="46"/>
      <c r="B19" s="26" t="s">
        <v>24</v>
      </c>
      <c r="C19" s="26" t="s">
        <v>30</v>
      </c>
      <c r="D19" s="26" t="s">
        <v>34</v>
      </c>
      <c r="E19" s="26" t="s">
        <v>37</v>
      </c>
      <c r="F19" s="26" t="s">
        <v>25</v>
      </c>
      <c r="G19" s="27">
        <f>G20</f>
        <v>1000</v>
      </c>
    </row>
    <row r="20" spans="1:7" ht="51">
      <c r="A20" s="46"/>
      <c r="B20" s="26" t="s">
        <v>26</v>
      </c>
      <c r="C20" s="26" t="s">
        <v>30</v>
      </c>
      <c r="D20" s="26" t="s">
        <v>34</v>
      </c>
      <c r="E20" s="26" t="s">
        <v>37</v>
      </c>
      <c r="F20" s="26" t="s">
        <v>27</v>
      </c>
      <c r="G20" s="27">
        <f>1000</f>
        <v>1000</v>
      </c>
    </row>
    <row r="21" spans="1:7" ht="25.5">
      <c r="A21" s="46" t="s">
        <v>38</v>
      </c>
      <c r="B21" s="47" t="s">
        <v>39</v>
      </c>
      <c r="C21" s="26" t="s">
        <v>30</v>
      </c>
      <c r="D21" s="26" t="s">
        <v>40</v>
      </c>
      <c r="E21" s="26"/>
      <c r="F21" s="26"/>
      <c r="G21" s="27">
        <f>G28+G31+G22+G25+G40+G34+G37</f>
        <v>-207</v>
      </c>
    </row>
    <row r="22" spans="1:7" ht="76.5">
      <c r="A22" s="26" t="s">
        <v>41</v>
      </c>
      <c r="B22" s="47" t="s">
        <v>42</v>
      </c>
      <c r="C22" s="26" t="s">
        <v>30</v>
      </c>
      <c r="D22" s="26" t="s">
        <v>40</v>
      </c>
      <c r="E22" s="26" t="s">
        <v>43</v>
      </c>
      <c r="F22" s="26"/>
      <c r="G22" s="27">
        <f>G24</f>
        <v>-43.4</v>
      </c>
    </row>
    <row r="23" spans="1:7" ht="38.25">
      <c r="A23" s="26"/>
      <c r="B23" s="26" t="s">
        <v>24</v>
      </c>
      <c r="C23" s="26" t="s">
        <v>30</v>
      </c>
      <c r="D23" s="26" t="s">
        <v>40</v>
      </c>
      <c r="E23" s="26" t="s">
        <v>43</v>
      </c>
      <c r="F23" s="26" t="s">
        <v>25</v>
      </c>
      <c r="G23" s="27">
        <f>G24</f>
        <v>-43.4</v>
      </c>
    </row>
    <row r="24" spans="1:7" ht="51">
      <c r="A24" s="26"/>
      <c r="B24" s="26" t="s">
        <v>26</v>
      </c>
      <c r="C24" s="26" t="s">
        <v>30</v>
      </c>
      <c r="D24" s="26" t="s">
        <v>40</v>
      </c>
      <c r="E24" s="26" t="s">
        <v>43</v>
      </c>
      <c r="F24" s="26" t="s">
        <v>27</v>
      </c>
      <c r="G24" s="30">
        <f>-43.4</f>
        <v>-43.4</v>
      </c>
    </row>
    <row r="25" spans="1:7" ht="51">
      <c r="A25" s="46" t="s">
        <v>44</v>
      </c>
      <c r="B25" s="26" t="s">
        <v>45</v>
      </c>
      <c r="C25" s="26" t="s">
        <v>30</v>
      </c>
      <c r="D25" s="26" t="s">
        <v>40</v>
      </c>
      <c r="E25" s="26" t="s">
        <v>46</v>
      </c>
      <c r="F25" s="26"/>
      <c r="G25" s="27">
        <f>G27</f>
        <v>6.6</v>
      </c>
    </row>
    <row r="26" spans="1:7" ht="38.25">
      <c r="A26" s="46"/>
      <c r="B26" s="26" t="s">
        <v>24</v>
      </c>
      <c r="C26" s="26" t="s">
        <v>30</v>
      </c>
      <c r="D26" s="26" t="s">
        <v>40</v>
      </c>
      <c r="E26" s="26" t="s">
        <v>46</v>
      </c>
      <c r="F26" s="26" t="s">
        <v>25</v>
      </c>
      <c r="G26" s="27">
        <f>G27</f>
        <v>6.6</v>
      </c>
    </row>
    <row r="27" spans="1:7" ht="51">
      <c r="A27" s="26"/>
      <c r="B27" s="26" t="s">
        <v>26</v>
      </c>
      <c r="C27" s="26" t="s">
        <v>30</v>
      </c>
      <c r="D27" s="26" t="s">
        <v>40</v>
      </c>
      <c r="E27" s="26" t="s">
        <v>46</v>
      </c>
      <c r="F27" s="26" t="s">
        <v>27</v>
      </c>
      <c r="G27" s="30">
        <f>6.6</f>
        <v>6.6</v>
      </c>
    </row>
    <row r="28" spans="1:7" ht="63.75">
      <c r="A28" s="46" t="s">
        <v>47</v>
      </c>
      <c r="B28" s="47" t="s">
        <v>48</v>
      </c>
      <c r="C28" s="26" t="s">
        <v>30</v>
      </c>
      <c r="D28" s="26" t="s">
        <v>40</v>
      </c>
      <c r="E28" s="26" t="s">
        <v>49</v>
      </c>
      <c r="F28" s="26"/>
      <c r="G28" s="27">
        <f>G30</f>
        <v>36.6</v>
      </c>
    </row>
    <row r="29" spans="1:7" ht="38.25">
      <c r="A29" s="46"/>
      <c r="B29" s="26" t="s">
        <v>24</v>
      </c>
      <c r="C29" s="26" t="s">
        <v>30</v>
      </c>
      <c r="D29" s="26" t="s">
        <v>40</v>
      </c>
      <c r="E29" s="26" t="s">
        <v>49</v>
      </c>
      <c r="F29" s="26" t="s">
        <v>25</v>
      </c>
      <c r="G29" s="27">
        <f>G30</f>
        <v>36.6</v>
      </c>
    </row>
    <row r="30" spans="1:7" ht="51">
      <c r="A30" s="26"/>
      <c r="B30" s="26" t="s">
        <v>26</v>
      </c>
      <c r="C30" s="26" t="s">
        <v>30</v>
      </c>
      <c r="D30" s="26" t="s">
        <v>40</v>
      </c>
      <c r="E30" s="26" t="s">
        <v>49</v>
      </c>
      <c r="F30" s="26" t="s">
        <v>27</v>
      </c>
      <c r="G30" s="30">
        <f>36.6</f>
        <v>36.6</v>
      </c>
    </row>
    <row r="31" spans="1:7" ht="102">
      <c r="A31" s="46" t="s">
        <v>50</v>
      </c>
      <c r="B31" s="47" t="s">
        <v>51</v>
      </c>
      <c r="C31" s="26" t="s">
        <v>30</v>
      </c>
      <c r="D31" s="26" t="s">
        <v>40</v>
      </c>
      <c r="E31" s="26" t="s">
        <v>52</v>
      </c>
      <c r="F31" s="26"/>
      <c r="G31" s="31">
        <f>G33</f>
        <v>-28.4</v>
      </c>
    </row>
    <row r="32" spans="1:7" ht="38.25">
      <c r="A32" s="46"/>
      <c r="B32" s="26" t="s">
        <v>24</v>
      </c>
      <c r="C32" s="26" t="s">
        <v>30</v>
      </c>
      <c r="D32" s="26" t="s">
        <v>40</v>
      </c>
      <c r="E32" s="26" t="s">
        <v>52</v>
      </c>
      <c r="F32" s="26" t="s">
        <v>25</v>
      </c>
      <c r="G32" s="31">
        <f>G33</f>
        <v>-28.4</v>
      </c>
    </row>
    <row r="33" spans="1:7" ht="51">
      <c r="A33" s="26"/>
      <c r="B33" s="26" t="s">
        <v>26</v>
      </c>
      <c r="C33" s="26" t="s">
        <v>30</v>
      </c>
      <c r="D33" s="26" t="s">
        <v>40</v>
      </c>
      <c r="E33" s="26" t="s">
        <v>52</v>
      </c>
      <c r="F33" s="26" t="s">
        <v>27</v>
      </c>
      <c r="G33" s="30">
        <f>-28.4</f>
        <v>-28.4</v>
      </c>
    </row>
    <row r="34" spans="1:7" ht="102">
      <c r="A34" s="26"/>
      <c r="B34" s="26" t="s">
        <v>53</v>
      </c>
      <c r="C34" s="26" t="s">
        <v>30</v>
      </c>
      <c r="D34" s="26" t="s">
        <v>40</v>
      </c>
      <c r="E34" s="26" t="s">
        <v>54</v>
      </c>
      <c r="F34" s="26"/>
      <c r="G34" s="27">
        <f>G35</f>
        <v>21.6</v>
      </c>
    </row>
    <row r="35" spans="1:7" ht="38.25">
      <c r="A35" s="26"/>
      <c r="B35" s="26" t="s">
        <v>24</v>
      </c>
      <c r="C35" s="26" t="s">
        <v>30</v>
      </c>
      <c r="D35" s="26" t="s">
        <v>40</v>
      </c>
      <c r="E35" s="26" t="s">
        <v>54</v>
      </c>
      <c r="F35" s="26" t="s">
        <v>25</v>
      </c>
      <c r="G35" s="27">
        <f>G36</f>
        <v>21.6</v>
      </c>
    </row>
    <row r="36" spans="1:7" ht="51">
      <c r="A36" s="26"/>
      <c r="B36" s="26" t="s">
        <v>26</v>
      </c>
      <c r="C36" s="26" t="s">
        <v>30</v>
      </c>
      <c r="D36" s="26" t="s">
        <v>40</v>
      </c>
      <c r="E36" s="26" t="s">
        <v>54</v>
      </c>
      <c r="F36" s="26" t="s">
        <v>27</v>
      </c>
      <c r="G36" s="30">
        <f>21.6</f>
        <v>21.6</v>
      </c>
    </row>
    <row r="37" spans="1:7" ht="25.5">
      <c r="A37" s="26"/>
      <c r="B37" s="26" t="s">
        <v>55</v>
      </c>
      <c r="C37" s="26" t="s">
        <v>30</v>
      </c>
      <c r="D37" s="26" t="s">
        <v>40</v>
      </c>
      <c r="E37" s="26" t="s">
        <v>56</v>
      </c>
      <c r="F37" s="26"/>
      <c r="G37" s="27">
        <f>G38</f>
        <v>100</v>
      </c>
    </row>
    <row r="38" spans="1:7" ht="38.25">
      <c r="A38" s="26"/>
      <c r="B38" s="26" t="s">
        <v>24</v>
      </c>
      <c r="C38" s="26" t="s">
        <v>30</v>
      </c>
      <c r="D38" s="26" t="s">
        <v>40</v>
      </c>
      <c r="E38" s="26" t="s">
        <v>56</v>
      </c>
      <c r="F38" s="26" t="s">
        <v>25</v>
      </c>
      <c r="G38" s="27">
        <f>G39</f>
        <v>100</v>
      </c>
    </row>
    <row r="39" spans="1:7" ht="51">
      <c r="A39" s="26"/>
      <c r="B39" s="26" t="s">
        <v>26</v>
      </c>
      <c r="C39" s="26" t="s">
        <v>30</v>
      </c>
      <c r="D39" s="26" t="s">
        <v>40</v>
      </c>
      <c r="E39" s="26" t="s">
        <v>56</v>
      </c>
      <c r="F39" s="26" t="s">
        <v>27</v>
      </c>
      <c r="G39" s="27">
        <f>100</f>
        <v>100</v>
      </c>
    </row>
    <row r="40" spans="1:7" ht="76.5">
      <c r="A40" s="26" t="s">
        <v>57</v>
      </c>
      <c r="B40" s="47" t="s">
        <v>58</v>
      </c>
      <c r="C40" s="26" t="s">
        <v>30</v>
      </c>
      <c r="D40" s="26" t="s">
        <v>40</v>
      </c>
      <c r="E40" s="26" t="s">
        <v>59</v>
      </c>
      <c r="F40" s="26"/>
      <c r="G40" s="27">
        <f>G42</f>
        <v>-300</v>
      </c>
    </row>
    <row r="41" spans="1:7" ht="38.25">
      <c r="A41" s="26"/>
      <c r="B41" s="26" t="s">
        <v>24</v>
      </c>
      <c r="C41" s="26" t="s">
        <v>30</v>
      </c>
      <c r="D41" s="26" t="s">
        <v>40</v>
      </c>
      <c r="E41" s="26" t="s">
        <v>59</v>
      </c>
      <c r="F41" s="26" t="s">
        <v>25</v>
      </c>
      <c r="G41" s="27">
        <f>G42</f>
        <v>-300</v>
      </c>
    </row>
    <row r="42" spans="1:7" ht="51">
      <c r="A42" s="26"/>
      <c r="B42" s="26" t="s">
        <v>26</v>
      </c>
      <c r="C42" s="26" t="s">
        <v>30</v>
      </c>
      <c r="D42" s="26" t="s">
        <v>40</v>
      </c>
      <c r="E42" s="26" t="s">
        <v>59</v>
      </c>
      <c r="F42" s="26" t="s">
        <v>27</v>
      </c>
      <c r="G42" s="30">
        <f>-300</f>
        <v>-300</v>
      </c>
    </row>
    <row r="43" spans="1:7" ht="38.25">
      <c r="A43" s="21" t="s">
        <v>60</v>
      </c>
      <c r="B43" s="21" t="s">
        <v>61</v>
      </c>
      <c r="C43" s="21" t="s">
        <v>30</v>
      </c>
      <c r="D43" s="21" t="s">
        <v>62</v>
      </c>
      <c r="E43" s="21"/>
      <c r="F43" s="21"/>
      <c r="G43" s="22">
        <f>G44</f>
        <v>117</v>
      </c>
    </row>
    <row r="44" spans="1:7" ht="51">
      <c r="A44" s="26" t="s">
        <v>63</v>
      </c>
      <c r="B44" s="26" t="s">
        <v>64</v>
      </c>
      <c r="C44" s="26" t="s">
        <v>30</v>
      </c>
      <c r="D44" s="26" t="s">
        <v>65</v>
      </c>
      <c r="E44" s="26"/>
      <c r="F44" s="26"/>
      <c r="G44" s="27">
        <f>G45</f>
        <v>117</v>
      </c>
    </row>
    <row r="45" spans="1:7" ht="140.25">
      <c r="A45" s="26" t="s">
        <v>66</v>
      </c>
      <c r="B45" s="47" t="s">
        <v>67</v>
      </c>
      <c r="C45" s="26" t="s">
        <v>30</v>
      </c>
      <c r="D45" s="26" t="s">
        <v>65</v>
      </c>
      <c r="E45" s="26" t="s">
        <v>68</v>
      </c>
      <c r="F45" s="26"/>
      <c r="G45" s="27">
        <f>G47</f>
        <v>117</v>
      </c>
    </row>
    <row r="46" spans="1:7" ht="38.25">
      <c r="A46" s="26"/>
      <c r="B46" s="26" t="s">
        <v>24</v>
      </c>
      <c r="C46" s="26" t="s">
        <v>30</v>
      </c>
      <c r="D46" s="26" t="s">
        <v>65</v>
      </c>
      <c r="E46" s="26" t="s">
        <v>68</v>
      </c>
      <c r="F46" s="26" t="s">
        <v>25</v>
      </c>
      <c r="G46" s="27">
        <f>G47</f>
        <v>117</v>
      </c>
    </row>
    <row r="47" spans="1:7" ht="51">
      <c r="A47" s="26"/>
      <c r="B47" s="26" t="s">
        <v>26</v>
      </c>
      <c r="C47" s="26" t="s">
        <v>30</v>
      </c>
      <c r="D47" s="26" t="s">
        <v>65</v>
      </c>
      <c r="E47" s="26" t="s">
        <v>68</v>
      </c>
      <c r="F47" s="26" t="s">
        <v>27</v>
      </c>
      <c r="G47" s="30">
        <f>117</f>
        <v>117</v>
      </c>
    </row>
    <row r="48" spans="1:7" ht="25.5">
      <c r="A48" s="21" t="s">
        <v>69</v>
      </c>
      <c r="B48" s="21" t="s">
        <v>70</v>
      </c>
      <c r="C48" s="21" t="s">
        <v>30</v>
      </c>
      <c r="D48" s="32" t="s">
        <v>71</v>
      </c>
      <c r="E48" s="32"/>
      <c r="F48" s="32"/>
      <c r="G48" s="22">
        <f>G49</f>
        <v>-305.0000000000001</v>
      </c>
    </row>
    <row r="49" spans="1:7" ht="15">
      <c r="A49" s="26" t="s">
        <v>72</v>
      </c>
      <c r="B49" s="26" t="s">
        <v>73</v>
      </c>
      <c r="C49" s="26" t="s">
        <v>30</v>
      </c>
      <c r="D49" s="26" t="s">
        <v>74</v>
      </c>
      <c r="E49" s="26"/>
      <c r="F49" s="26"/>
      <c r="G49" s="30">
        <f>G51+G54+G57</f>
        <v>-305.0000000000001</v>
      </c>
    </row>
    <row r="50" spans="1:7" ht="63.75">
      <c r="A50" s="26"/>
      <c r="B50" s="47" t="s">
        <v>75</v>
      </c>
      <c r="C50" s="26" t="s">
        <v>30</v>
      </c>
      <c r="D50" s="26" t="s">
        <v>74</v>
      </c>
      <c r="E50" s="26" t="s">
        <v>76</v>
      </c>
      <c r="F50" s="26"/>
      <c r="G50" s="27">
        <f>G51+G54+G57</f>
        <v>-305.0000000000001</v>
      </c>
    </row>
    <row r="51" spans="1:7" ht="25.5">
      <c r="A51" s="26" t="s">
        <v>77</v>
      </c>
      <c r="B51" s="47" t="s">
        <v>78</v>
      </c>
      <c r="C51" s="26" t="s">
        <v>30</v>
      </c>
      <c r="D51" s="26" t="s">
        <v>74</v>
      </c>
      <c r="E51" s="26" t="s">
        <v>79</v>
      </c>
      <c r="F51" s="26"/>
      <c r="G51" s="27">
        <f>G53</f>
        <v>-1618.362</v>
      </c>
    </row>
    <row r="52" spans="1:7" ht="38.25">
      <c r="A52" s="26"/>
      <c r="B52" s="26" t="s">
        <v>24</v>
      </c>
      <c r="C52" s="26" t="s">
        <v>30</v>
      </c>
      <c r="D52" s="26" t="s">
        <v>74</v>
      </c>
      <c r="E52" s="26" t="s">
        <v>79</v>
      </c>
      <c r="F52" s="26" t="s">
        <v>25</v>
      </c>
      <c r="G52" s="27">
        <f>G53</f>
        <v>-1618.362</v>
      </c>
    </row>
    <row r="53" spans="1:7" ht="51">
      <c r="A53" s="26"/>
      <c r="B53" s="26" t="s">
        <v>26</v>
      </c>
      <c r="C53" s="26" t="s">
        <v>30</v>
      </c>
      <c r="D53" s="26" t="s">
        <v>74</v>
      </c>
      <c r="E53" s="26" t="s">
        <v>79</v>
      </c>
      <c r="F53" s="26" t="s">
        <v>27</v>
      </c>
      <c r="G53" s="27">
        <f>-1413.362-205</f>
        <v>-1618.362</v>
      </c>
    </row>
    <row r="54" spans="1:7" ht="25.5">
      <c r="A54" s="26" t="s">
        <v>80</v>
      </c>
      <c r="B54" s="47" t="s">
        <v>81</v>
      </c>
      <c r="C54" s="26" t="s">
        <v>30</v>
      </c>
      <c r="D54" s="26" t="s">
        <v>74</v>
      </c>
      <c r="E54" s="26" t="s">
        <v>82</v>
      </c>
      <c r="F54" s="26"/>
      <c r="G54" s="27">
        <f>G56</f>
        <v>1990.915</v>
      </c>
    </row>
    <row r="55" spans="1:7" ht="38.25">
      <c r="A55" s="26"/>
      <c r="B55" s="26" t="s">
        <v>24</v>
      </c>
      <c r="C55" s="26" t="s">
        <v>30</v>
      </c>
      <c r="D55" s="26" t="s">
        <v>74</v>
      </c>
      <c r="E55" s="26" t="s">
        <v>82</v>
      </c>
      <c r="F55" s="26" t="s">
        <v>25</v>
      </c>
      <c r="G55" s="27">
        <f>G56</f>
        <v>1990.915</v>
      </c>
    </row>
    <row r="56" spans="1:7" ht="51">
      <c r="A56" s="26"/>
      <c r="B56" s="26" t="s">
        <v>26</v>
      </c>
      <c r="C56" s="26" t="s">
        <v>30</v>
      </c>
      <c r="D56" s="26" t="s">
        <v>74</v>
      </c>
      <c r="E56" s="26" t="s">
        <v>82</v>
      </c>
      <c r="F56" s="26" t="s">
        <v>27</v>
      </c>
      <c r="G56" s="27">
        <f>1990.915</f>
        <v>1990.915</v>
      </c>
    </row>
    <row r="57" spans="1:7" ht="25.5">
      <c r="A57" s="26" t="s">
        <v>83</v>
      </c>
      <c r="B57" s="47" t="s">
        <v>84</v>
      </c>
      <c r="C57" s="26" t="s">
        <v>30</v>
      </c>
      <c r="D57" s="26" t="s">
        <v>74</v>
      </c>
      <c r="E57" s="26" t="s">
        <v>85</v>
      </c>
      <c r="F57" s="26"/>
      <c r="G57" s="27">
        <f>G59</f>
        <v>-677.553</v>
      </c>
    </row>
    <row r="58" spans="1:7" ht="38.25">
      <c r="A58" s="26"/>
      <c r="B58" s="26" t="s">
        <v>24</v>
      </c>
      <c r="C58" s="26" t="s">
        <v>30</v>
      </c>
      <c r="D58" s="26" t="s">
        <v>74</v>
      </c>
      <c r="E58" s="26" t="s">
        <v>85</v>
      </c>
      <c r="F58" s="26" t="s">
        <v>25</v>
      </c>
      <c r="G58" s="27">
        <f>G59</f>
        <v>-677.553</v>
      </c>
    </row>
    <row r="59" spans="1:7" ht="51">
      <c r="A59" s="26"/>
      <c r="B59" s="26" t="s">
        <v>26</v>
      </c>
      <c r="C59" s="26" t="s">
        <v>30</v>
      </c>
      <c r="D59" s="26" t="s">
        <v>74</v>
      </c>
      <c r="E59" s="26" t="s">
        <v>85</v>
      </c>
      <c r="F59" s="26" t="s">
        <v>27</v>
      </c>
      <c r="G59" s="27">
        <f>-577.553-100</f>
        <v>-677.553</v>
      </c>
    </row>
    <row r="60" spans="1:7" ht="15">
      <c r="A60" s="21" t="s">
        <v>86</v>
      </c>
      <c r="B60" s="21" t="s">
        <v>87</v>
      </c>
      <c r="C60" s="21" t="s">
        <v>30</v>
      </c>
      <c r="D60" s="21" t="s">
        <v>88</v>
      </c>
      <c r="E60" s="21"/>
      <c r="F60" s="21"/>
      <c r="G60" s="22">
        <f>G61</f>
        <v>400</v>
      </c>
    </row>
    <row r="61" spans="1:7" ht="15">
      <c r="A61" s="26" t="s">
        <v>89</v>
      </c>
      <c r="B61" s="47" t="s">
        <v>90</v>
      </c>
      <c r="C61" s="26" t="s">
        <v>30</v>
      </c>
      <c r="D61" s="26" t="s">
        <v>91</v>
      </c>
      <c r="E61" s="26"/>
      <c r="F61" s="26"/>
      <c r="G61" s="27">
        <f>G62</f>
        <v>400</v>
      </c>
    </row>
    <row r="62" spans="1:7" ht="89.25">
      <c r="A62" s="26" t="s">
        <v>92</v>
      </c>
      <c r="B62" s="47" t="s">
        <v>93</v>
      </c>
      <c r="C62" s="26" t="s">
        <v>30</v>
      </c>
      <c r="D62" s="26" t="s">
        <v>91</v>
      </c>
      <c r="E62" s="26" t="s">
        <v>94</v>
      </c>
      <c r="F62" s="26"/>
      <c r="G62" s="27">
        <f>G64</f>
        <v>400</v>
      </c>
    </row>
    <row r="63" spans="1:7" ht="38.25">
      <c r="A63" s="26"/>
      <c r="B63" s="26" t="s">
        <v>24</v>
      </c>
      <c r="C63" s="26" t="s">
        <v>30</v>
      </c>
      <c r="D63" s="26" t="s">
        <v>91</v>
      </c>
      <c r="E63" s="26" t="s">
        <v>94</v>
      </c>
      <c r="F63" s="26" t="s">
        <v>25</v>
      </c>
      <c r="G63" s="27">
        <f>G64</f>
        <v>400</v>
      </c>
    </row>
    <row r="64" spans="1:7" ht="51">
      <c r="A64" s="26"/>
      <c r="B64" s="26" t="s">
        <v>26</v>
      </c>
      <c r="C64" s="26" t="s">
        <v>30</v>
      </c>
      <c r="D64" s="26" t="s">
        <v>91</v>
      </c>
      <c r="E64" s="26" t="s">
        <v>94</v>
      </c>
      <c r="F64" s="26" t="s">
        <v>27</v>
      </c>
      <c r="G64" s="30">
        <v>400</v>
      </c>
    </row>
    <row r="65" spans="1:7" ht="15">
      <c r="A65" s="21" t="s">
        <v>95</v>
      </c>
      <c r="B65" s="21" t="s">
        <v>96</v>
      </c>
      <c r="C65" s="21" t="s">
        <v>30</v>
      </c>
      <c r="D65" s="21" t="s">
        <v>97</v>
      </c>
      <c r="E65" s="21"/>
      <c r="F65" s="21"/>
      <c r="G65" s="22">
        <f>G66</f>
        <v>-110</v>
      </c>
    </row>
    <row r="66" spans="1:7" ht="15">
      <c r="A66" s="26" t="s">
        <v>98</v>
      </c>
      <c r="B66" s="47" t="s">
        <v>99</v>
      </c>
      <c r="C66" s="26" t="s">
        <v>30</v>
      </c>
      <c r="D66" s="26" t="s">
        <v>100</v>
      </c>
      <c r="E66" s="26"/>
      <c r="F66" s="26"/>
      <c r="G66" s="27">
        <f>G67</f>
        <v>-110</v>
      </c>
    </row>
    <row r="67" spans="1:7" ht="102">
      <c r="A67" s="26" t="s">
        <v>101</v>
      </c>
      <c r="B67" s="47" t="s">
        <v>102</v>
      </c>
      <c r="C67" s="26" t="s">
        <v>30</v>
      </c>
      <c r="D67" s="26" t="s">
        <v>100</v>
      </c>
      <c r="E67" s="26" t="s">
        <v>103</v>
      </c>
      <c r="F67" s="26"/>
      <c r="G67" s="27">
        <f>G69</f>
        <v>-110</v>
      </c>
    </row>
    <row r="68" spans="1:7" ht="38.25">
      <c r="A68" s="26"/>
      <c r="B68" s="26" t="s">
        <v>24</v>
      </c>
      <c r="C68" s="26" t="s">
        <v>30</v>
      </c>
      <c r="D68" s="26" t="s">
        <v>100</v>
      </c>
      <c r="E68" s="26" t="s">
        <v>103</v>
      </c>
      <c r="F68" s="26" t="s">
        <v>25</v>
      </c>
      <c r="G68" s="27">
        <f>G69</f>
        <v>-110</v>
      </c>
    </row>
    <row r="69" spans="1:7" ht="51">
      <c r="A69" s="26"/>
      <c r="B69" s="26" t="s">
        <v>26</v>
      </c>
      <c r="C69" s="26" t="s">
        <v>30</v>
      </c>
      <c r="D69" s="26" t="s">
        <v>100</v>
      </c>
      <c r="E69" s="26" t="s">
        <v>103</v>
      </c>
      <c r="F69" s="26" t="s">
        <v>27</v>
      </c>
      <c r="G69" s="30">
        <v>-110</v>
      </c>
    </row>
    <row r="70" spans="1:7" ht="15">
      <c r="A70" s="21" t="s">
        <v>104</v>
      </c>
      <c r="B70" s="21" t="s">
        <v>105</v>
      </c>
      <c r="C70" s="21" t="s">
        <v>30</v>
      </c>
      <c r="D70" s="21" t="s">
        <v>106</v>
      </c>
      <c r="E70" s="21"/>
      <c r="F70" s="21"/>
      <c r="G70" s="22">
        <f>G71</f>
        <v>205</v>
      </c>
    </row>
    <row r="71" spans="1:7" ht="25.5">
      <c r="A71" s="26" t="s">
        <v>107</v>
      </c>
      <c r="B71" s="47" t="s">
        <v>108</v>
      </c>
      <c r="C71" s="26" t="s">
        <v>30</v>
      </c>
      <c r="D71" s="26" t="s">
        <v>109</v>
      </c>
      <c r="E71" s="26"/>
      <c r="F71" s="26"/>
      <c r="G71" s="27">
        <f>G72</f>
        <v>205</v>
      </c>
    </row>
    <row r="72" spans="1:7" ht="76.5">
      <c r="A72" s="26" t="s">
        <v>110</v>
      </c>
      <c r="B72" s="26" t="s">
        <v>111</v>
      </c>
      <c r="C72" s="26" t="s">
        <v>30</v>
      </c>
      <c r="D72" s="26" t="s">
        <v>109</v>
      </c>
      <c r="E72" s="26" t="s">
        <v>112</v>
      </c>
      <c r="F72" s="26"/>
      <c r="G72" s="27">
        <f>G74</f>
        <v>205</v>
      </c>
    </row>
    <row r="73" spans="1:7" ht="38.25">
      <c r="A73" s="26"/>
      <c r="B73" s="26" t="s">
        <v>24</v>
      </c>
      <c r="C73" s="26" t="s">
        <v>30</v>
      </c>
      <c r="D73" s="26" t="s">
        <v>109</v>
      </c>
      <c r="E73" s="26" t="s">
        <v>112</v>
      </c>
      <c r="F73" s="26" t="s">
        <v>25</v>
      </c>
      <c r="G73" s="27">
        <f>G74</f>
        <v>205</v>
      </c>
    </row>
    <row r="74" spans="1:7" ht="51">
      <c r="A74" s="26"/>
      <c r="B74" s="26" t="s">
        <v>26</v>
      </c>
      <c r="C74" s="26" t="s">
        <v>30</v>
      </c>
      <c r="D74" s="26" t="s">
        <v>109</v>
      </c>
      <c r="E74" s="26" t="s">
        <v>112</v>
      </c>
      <c r="F74" s="26" t="s">
        <v>27</v>
      </c>
      <c r="G74" s="30">
        <v>205</v>
      </c>
    </row>
    <row r="75" spans="1:7" ht="15">
      <c r="A75" s="32"/>
      <c r="B75" s="32" t="s">
        <v>113</v>
      </c>
      <c r="C75" s="32"/>
      <c r="D75" s="32"/>
      <c r="E75" s="32"/>
      <c r="F75" s="32"/>
      <c r="G75" s="37">
        <f>G15+G9</f>
        <v>1500</v>
      </c>
    </row>
  </sheetData>
  <sheetProtection/>
  <mergeCells count="4">
    <mergeCell ref="A1:G1"/>
    <mergeCell ref="A2:G2"/>
    <mergeCell ref="A5:G5"/>
    <mergeCell ref="A6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2"/>
  <sheetViews>
    <sheetView zoomScalePageLayoutView="0" workbookViewId="0" topLeftCell="A1">
      <selection activeCell="A1" sqref="A1:F132"/>
    </sheetView>
  </sheetViews>
  <sheetFormatPr defaultColWidth="9.140625" defaultRowHeight="15"/>
  <cols>
    <col min="1" max="1" width="8.8515625" style="0" bestFit="1" customWidth="1"/>
    <col min="2" max="2" width="45.00390625" style="0" customWidth="1"/>
    <col min="3" max="3" width="12.00390625" style="0" customWidth="1"/>
    <col min="4" max="4" width="10.8515625" style="0" customWidth="1"/>
    <col min="5" max="6" width="8.421875" style="0" bestFit="1" customWidth="1"/>
  </cols>
  <sheetData>
    <row r="1" spans="1:6" ht="15">
      <c r="A1" s="9" t="s">
        <v>114</v>
      </c>
      <c r="B1" s="9"/>
      <c r="C1" s="9"/>
      <c r="D1" s="9"/>
      <c r="E1" s="9"/>
      <c r="F1" s="9"/>
    </row>
    <row r="2" spans="1:6" ht="15">
      <c r="A2" s="58"/>
      <c r="B2" s="58"/>
      <c r="C2" s="48"/>
      <c r="D2" s="48"/>
      <c r="E2" s="48"/>
      <c r="F2" s="59"/>
    </row>
    <row r="3" spans="1:6" ht="38.25">
      <c r="A3" s="18" t="s">
        <v>5</v>
      </c>
      <c r="B3" s="17" t="s">
        <v>6</v>
      </c>
      <c r="C3" s="18" t="s">
        <v>8</v>
      </c>
      <c r="D3" s="18" t="s">
        <v>9</v>
      </c>
      <c r="E3" s="18" t="s">
        <v>10</v>
      </c>
      <c r="F3" s="19" t="s">
        <v>11</v>
      </c>
    </row>
    <row r="4" spans="1:6" ht="15">
      <c r="A4" s="21" t="s">
        <v>12</v>
      </c>
      <c r="B4" s="21" t="s">
        <v>16</v>
      </c>
      <c r="C4" s="21" t="s">
        <v>17</v>
      </c>
      <c r="D4" s="21"/>
      <c r="E4" s="21"/>
      <c r="F4" s="22">
        <f>F9+F16+F28+F34+F38+F5</f>
        <v>24646.5</v>
      </c>
    </row>
    <row r="5" spans="1:6" ht="38.25">
      <c r="A5" s="26" t="s">
        <v>15</v>
      </c>
      <c r="B5" s="26" t="s">
        <v>115</v>
      </c>
      <c r="C5" s="26" t="s">
        <v>116</v>
      </c>
      <c r="D5" s="26"/>
      <c r="E5" s="26"/>
      <c r="F5" s="27">
        <f>F6</f>
        <v>1120</v>
      </c>
    </row>
    <row r="6" spans="1:6" ht="15">
      <c r="A6" s="26" t="s">
        <v>117</v>
      </c>
      <c r="B6" s="26" t="s">
        <v>118</v>
      </c>
      <c r="C6" s="26" t="s">
        <v>116</v>
      </c>
      <c r="D6" s="26" t="s">
        <v>119</v>
      </c>
      <c r="E6" s="26"/>
      <c r="F6" s="27">
        <f>F8</f>
        <v>1120</v>
      </c>
    </row>
    <row r="7" spans="1:6" ht="89.25">
      <c r="A7" s="26"/>
      <c r="B7" s="26" t="s">
        <v>120</v>
      </c>
      <c r="C7" s="26" t="s">
        <v>116</v>
      </c>
      <c r="D7" s="26" t="s">
        <v>119</v>
      </c>
      <c r="E7" s="26" t="s">
        <v>121</v>
      </c>
      <c r="F7" s="27">
        <f>F8</f>
        <v>1120</v>
      </c>
    </row>
    <row r="8" spans="1:6" ht="25.5">
      <c r="A8" s="26"/>
      <c r="B8" s="26" t="s">
        <v>122</v>
      </c>
      <c r="C8" s="26" t="s">
        <v>116</v>
      </c>
      <c r="D8" s="26" t="s">
        <v>119</v>
      </c>
      <c r="E8" s="26" t="s">
        <v>123</v>
      </c>
      <c r="F8" s="27">
        <v>1120</v>
      </c>
    </row>
    <row r="9" spans="1:6" ht="51">
      <c r="A9" s="26" t="s">
        <v>124</v>
      </c>
      <c r="B9" s="26" t="s">
        <v>19</v>
      </c>
      <c r="C9" s="26" t="s">
        <v>20</v>
      </c>
      <c r="D9" s="26"/>
      <c r="E9" s="26"/>
      <c r="F9" s="27">
        <f>F10+F13</f>
        <v>1992.3</v>
      </c>
    </row>
    <row r="10" spans="1:6" ht="25.5">
      <c r="A10" s="26" t="s">
        <v>125</v>
      </c>
      <c r="B10" s="60" t="s">
        <v>126</v>
      </c>
      <c r="C10" s="50" t="s">
        <v>20</v>
      </c>
      <c r="D10" s="50" t="s">
        <v>127</v>
      </c>
      <c r="E10" s="50"/>
      <c r="F10" s="27">
        <f>F12</f>
        <v>132.3</v>
      </c>
    </row>
    <row r="11" spans="1:6" ht="90">
      <c r="A11" s="26"/>
      <c r="B11" s="61" t="s">
        <v>120</v>
      </c>
      <c r="C11" s="50" t="s">
        <v>20</v>
      </c>
      <c r="D11" s="50" t="s">
        <v>127</v>
      </c>
      <c r="E11" s="50" t="s">
        <v>121</v>
      </c>
      <c r="F11" s="27">
        <f>F12</f>
        <v>132.3</v>
      </c>
    </row>
    <row r="12" spans="1:6" ht="25.5">
      <c r="A12" s="26"/>
      <c r="B12" s="26" t="s">
        <v>122</v>
      </c>
      <c r="C12" s="50" t="s">
        <v>20</v>
      </c>
      <c r="D12" s="26" t="s">
        <v>127</v>
      </c>
      <c r="E12" s="50" t="s">
        <v>123</v>
      </c>
      <c r="F12" s="27">
        <v>132.3</v>
      </c>
    </row>
    <row r="13" spans="1:6" ht="38.25">
      <c r="A13" s="26" t="s">
        <v>128</v>
      </c>
      <c r="B13" s="26" t="s">
        <v>22</v>
      </c>
      <c r="C13" s="26" t="s">
        <v>20</v>
      </c>
      <c r="D13" s="26" t="s">
        <v>23</v>
      </c>
      <c r="E13" s="26"/>
      <c r="F13" s="27">
        <f>F15</f>
        <v>1860</v>
      </c>
    </row>
    <row r="14" spans="1:6" ht="38.25">
      <c r="A14" s="26"/>
      <c r="B14" s="26" t="s">
        <v>129</v>
      </c>
      <c r="C14" s="26" t="s">
        <v>20</v>
      </c>
      <c r="D14" s="26" t="s">
        <v>23</v>
      </c>
      <c r="E14" s="26" t="s">
        <v>25</v>
      </c>
      <c r="F14" s="27">
        <f>F15</f>
        <v>1860</v>
      </c>
    </row>
    <row r="15" spans="1:6" ht="51">
      <c r="A15" s="26"/>
      <c r="B15" s="26" t="s">
        <v>130</v>
      </c>
      <c r="C15" s="26" t="s">
        <v>20</v>
      </c>
      <c r="D15" s="26" t="s">
        <v>23</v>
      </c>
      <c r="E15" s="26" t="s">
        <v>27</v>
      </c>
      <c r="F15" s="27">
        <f>1460+400</f>
        <v>1860</v>
      </c>
    </row>
    <row r="16" spans="1:6" ht="51">
      <c r="A16" s="26" t="s">
        <v>131</v>
      </c>
      <c r="B16" s="26" t="s">
        <v>33</v>
      </c>
      <c r="C16" s="26" t="s">
        <v>34</v>
      </c>
      <c r="D16" s="26"/>
      <c r="E16" s="26"/>
      <c r="F16" s="27">
        <f>F17+F20+F25</f>
        <v>16111.6</v>
      </c>
    </row>
    <row r="17" spans="1:6" ht="38.25">
      <c r="A17" s="26" t="s">
        <v>132</v>
      </c>
      <c r="B17" s="26" t="s">
        <v>133</v>
      </c>
      <c r="C17" s="26" t="s">
        <v>34</v>
      </c>
      <c r="D17" s="26" t="s">
        <v>134</v>
      </c>
      <c r="E17" s="26"/>
      <c r="F17" s="27">
        <f>F19</f>
        <v>1120</v>
      </c>
    </row>
    <row r="18" spans="1:6" ht="76.5">
      <c r="A18" s="26"/>
      <c r="B18" s="26" t="s">
        <v>135</v>
      </c>
      <c r="C18" s="26" t="s">
        <v>34</v>
      </c>
      <c r="D18" s="26" t="s">
        <v>134</v>
      </c>
      <c r="E18" s="26" t="s">
        <v>121</v>
      </c>
      <c r="F18" s="27">
        <f>F19</f>
        <v>1120</v>
      </c>
    </row>
    <row r="19" spans="1:6" ht="25.5">
      <c r="A19" s="26"/>
      <c r="B19" s="26" t="s">
        <v>122</v>
      </c>
      <c r="C19" s="26" t="s">
        <v>34</v>
      </c>
      <c r="D19" s="26" t="s">
        <v>134</v>
      </c>
      <c r="E19" s="26" t="s">
        <v>123</v>
      </c>
      <c r="F19" s="27">
        <v>1120</v>
      </c>
    </row>
    <row r="20" spans="1:6" ht="38.25">
      <c r="A20" s="46" t="s">
        <v>136</v>
      </c>
      <c r="B20" s="47" t="s">
        <v>36</v>
      </c>
      <c r="C20" s="26" t="s">
        <v>34</v>
      </c>
      <c r="D20" s="26" t="s">
        <v>37</v>
      </c>
      <c r="E20" s="26"/>
      <c r="F20" s="27">
        <f>F22+F24</f>
        <v>14986</v>
      </c>
    </row>
    <row r="21" spans="1:6" ht="76.5">
      <c r="A21" s="46"/>
      <c r="B21" s="26" t="s">
        <v>135</v>
      </c>
      <c r="C21" s="26" t="s">
        <v>34</v>
      </c>
      <c r="D21" s="26" t="s">
        <v>37</v>
      </c>
      <c r="E21" s="26" t="s">
        <v>121</v>
      </c>
      <c r="F21" s="27">
        <f>F22</f>
        <v>10846</v>
      </c>
    </row>
    <row r="22" spans="1:6" ht="25.5">
      <c r="A22" s="46"/>
      <c r="B22" s="26" t="s">
        <v>122</v>
      </c>
      <c r="C22" s="26" t="s">
        <v>34</v>
      </c>
      <c r="D22" s="26" t="s">
        <v>37</v>
      </c>
      <c r="E22" s="26" t="s">
        <v>123</v>
      </c>
      <c r="F22" s="27">
        <f>10297.1+548.9</f>
        <v>10846</v>
      </c>
    </row>
    <row r="23" spans="1:6" ht="25.5">
      <c r="A23" s="46"/>
      <c r="B23" s="26" t="s">
        <v>24</v>
      </c>
      <c r="C23" s="26" t="s">
        <v>34</v>
      </c>
      <c r="D23" s="26" t="s">
        <v>37</v>
      </c>
      <c r="E23" s="26" t="s">
        <v>25</v>
      </c>
      <c r="F23" s="27">
        <f>F24</f>
        <v>4140</v>
      </c>
    </row>
    <row r="24" spans="1:6" ht="51">
      <c r="A24" s="46"/>
      <c r="B24" s="26" t="s">
        <v>130</v>
      </c>
      <c r="C24" s="26" t="s">
        <v>34</v>
      </c>
      <c r="D24" s="26" t="s">
        <v>37</v>
      </c>
      <c r="E24" s="26" t="s">
        <v>27</v>
      </c>
      <c r="F24" s="27">
        <f>1600+100+1800-360+1000</f>
        <v>4140</v>
      </c>
    </row>
    <row r="25" spans="1:6" ht="51">
      <c r="A25" s="26" t="s">
        <v>137</v>
      </c>
      <c r="B25" s="47" t="s">
        <v>138</v>
      </c>
      <c r="C25" s="26" t="s">
        <v>34</v>
      </c>
      <c r="D25" s="51" t="s">
        <v>139</v>
      </c>
      <c r="E25" s="51"/>
      <c r="F25" s="52">
        <f>F27</f>
        <v>5.6</v>
      </c>
    </row>
    <row r="26" spans="1:6" ht="25.5">
      <c r="A26" s="26"/>
      <c r="B26" s="26" t="s">
        <v>24</v>
      </c>
      <c r="C26" s="26" t="s">
        <v>34</v>
      </c>
      <c r="D26" s="51" t="s">
        <v>139</v>
      </c>
      <c r="E26" s="51" t="s">
        <v>25</v>
      </c>
      <c r="F26" s="52">
        <f>F27</f>
        <v>5.6</v>
      </c>
    </row>
    <row r="27" spans="1:6" ht="51">
      <c r="A27" s="26"/>
      <c r="B27" s="26" t="s">
        <v>130</v>
      </c>
      <c r="C27" s="26" t="s">
        <v>34</v>
      </c>
      <c r="D27" s="51" t="s">
        <v>139</v>
      </c>
      <c r="E27" s="51" t="s">
        <v>27</v>
      </c>
      <c r="F27" s="27">
        <v>5.6</v>
      </c>
    </row>
    <row r="28" spans="1:6" ht="15">
      <c r="A28" s="46" t="s">
        <v>140</v>
      </c>
      <c r="B28" s="26" t="s">
        <v>141</v>
      </c>
      <c r="C28" s="51" t="s">
        <v>142</v>
      </c>
      <c r="D28" s="51"/>
      <c r="E28" s="51"/>
      <c r="F28" s="52">
        <f>F29</f>
        <v>975</v>
      </c>
    </row>
    <row r="29" spans="1:6" ht="38.25">
      <c r="A29" s="46" t="s">
        <v>143</v>
      </c>
      <c r="B29" s="47" t="s">
        <v>144</v>
      </c>
      <c r="C29" s="51" t="s">
        <v>142</v>
      </c>
      <c r="D29" s="51" t="s">
        <v>145</v>
      </c>
      <c r="E29" s="51"/>
      <c r="F29" s="52">
        <f>F31+F33</f>
        <v>975</v>
      </c>
    </row>
    <row r="30" spans="1:6" ht="89.25">
      <c r="A30" s="46"/>
      <c r="B30" s="26" t="s">
        <v>120</v>
      </c>
      <c r="C30" s="51" t="s">
        <v>142</v>
      </c>
      <c r="D30" s="51" t="s">
        <v>145</v>
      </c>
      <c r="E30" s="51" t="s">
        <v>121</v>
      </c>
      <c r="F30" s="52">
        <f>F31</f>
        <v>970</v>
      </c>
    </row>
    <row r="31" spans="1:6" ht="25.5">
      <c r="A31" s="46"/>
      <c r="B31" s="26" t="s">
        <v>122</v>
      </c>
      <c r="C31" s="51" t="s">
        <v>142</v>
      </c>
      <c r="D31" s="51" t="s">
        <v>145</v>
      </c>
      <c r="E31" s="51" t="s">
        <v>123</v>
      </c>
      <c r="F31" s="27">
        <v>970</v>
      </c>
    </row>
    <row r="32" spans="1:6" ht="25.5">
      <c r="A32" s="46"/>
      <c r="B32" s="26" t="s">
        <v>24</v>
      </c>
      <c r="C32" s="51" t="s">
        <v>142</v>
      </c>
      <c r="D32" s="51" t="s">
        <v>145</v>
      </c>
      <c r="E32" s="51" t="s">
        <v>25</v>
      </c>
      <c r="F32" s="27">
        <v>5</v>
      </c>
    </row>
    <row r="33" spans="1:6" ht="38.25">
      <c r="A33" s="46"/>
      <c r="B33" s="26" t="s">
        <v>26</v>
      </c>
      <c r="C33" s="51" t="s">
        <v>142</v>
      </c>
      <c r="D33" s="51" t="s">
        <v>145</v>
      </c>
      <c r="E33" s="51" t="s">
        <v>27</v>
      </c>
      <c r="F33" s="27">
        <v>5</v>
      </c>
    </row>
    <row r="34" spans="1:6" ht="15">
      <c r="A34" s="51" t="s">
        <v>146</v>
      </c>
      <c r="B34" s="47" t="s">
        <v>147</v>
      </c>
      <c r="C34" s="26" t="s">
        <v>148</v>
      </c>
      <c r="D34" s="26"/>
      <c r="E34" s="26"/>
      <c r="F34" s="27">
        <f>F35</f>
        <v>100</v>
      </c>
    </row>
    <row r="35" spans="1:6" ht="25.5">
      <c r="A35" s="51" t="s">
        <v>149</v>
      </c>
      <c r="B35" s="26" t="s">
        <v>150</v>
      </c>
      <c r="C35" s="51" t="s">
        <v>148</v>
      </c>
      <c r="D35" s="51" t="s">
        <v>151</v>
      </c>
      <c r="E35" s="51"/>
      <c r="F35" s="52">
        <f>F37</f>
        <v>100</v>
      </c>
    </row>
    <row r="36" spans="1:6" ht="15">
      <c r="A36" s="51"/>
      <c r="B36" s="47" t="s">
        <v>152</v>
      </c>
      <c r="C36" s="51" t="s">
        <v>148</v>
      </c>
      <c r="D36" s="51" t="s">
        <v>151</v>
      </c>
      <c r="E36" s="51" t="s">
        <v>153</v>
      </c>
      <c r="F36" s="52">
        <v>100</v>
      </c>
    </row>
    <row r="37" spans="1:6" ht="15">
      <c r="A37" s="51"/>
      <c r="B37" s="26" t="s">
        <v>154</v>
      </c>
      <c r="C37" s="51" t="s">
        <v>148</v>
      </c>
      <c r="D37" s="51" t="s">
        <v>151</v>
      </c>
      <c r="E37" s="51" t="s">
        <v>155</v>
      </c>
      <c r="F37" s="27">
        <v>100</v>
      </c>
    </row>
    <row r="38" spans="1:6" ht="15">
      <c r="A38" s="46" t="s">
        <v>156</v>
      </c>
      <c r="B38" s="47" t="s">
        <v>39</v>
      </c>
      <c r="C38" s="26" t="s">
        <v>40</v>
      </c>
      <c r="D38" s="26"/>
      <c r="E38" s="26"/>
      <c r="F38" s="27">
        <f>F39+F45+F54+F57+F48+F51+F63+F60+F42</f>
        <v>4347.6</v>
      </c>
    </row>
    <row r="39" spans="1:6" ht="38.25">
      <c r="A39" s="46" t="s">
        <v>157</v>
      </c>
      <c r="B39" s="47" t="s">
        <v>158</v>
      </c>
      <c r="C39" s="26" t="s">
        <v>40</v>
      </c>
      <c r="D39" s="26" t="s">
        <v>159</v>
      </c>
      <c r="E39" s="26"/>
      <c r="F39" s="27">
        <f>F41</f>
        <v>82.6</v>
      </c>
    </row>
    <row r="40" spans="1:6" ht="25.5">
      <c r="A40" s="46"/>
      <c r="B40" s="26" t="s">
        <v>24</v>
      </c>
      <c r="C40" s="26" t="s">
        <v>40</v>
      </c>
      <c r="D40" s="26" t="s">
        <v>159</v>
      </c>
      <c r="E40" s="26" t="s">
        <v>25</v>
      </c>
      <c r="F40" s="27">
        <f>F41</f>
        <v>82.6</v>
      </c>
    </row>
    <row r="41" spans="1:6" ht="51">
      <c r="A41" s="26"/>
      <c r="B41" s="26" t="s">
        <v>130</v>
      </c>
      <c r="C41" s="26" t="s">
        <v>40</v>
      </c>
      <c r="D41" s="26" t="s">
        <v>159</v>
      </c>
      <c r="E41" s="26" t="s">
        <v>27</v>
      </c>
      <c r="F41" s="27">
        <v>82.6</v>
      </c>
    </row>
    <row r="42" spans="1:6" ht="25.5">
      <c r="A42" s="26" t="s">
        <v>160</v>
      </c>
      <c r="B42" s="26" t="s">
        <v>55</v>
      </c>
      <c r="C42" s="26" t="s">
        <v>40</v>
      </c>
      <c r="D42" s="26" t="s">
        <v>56</v>
      </c>
      <c r="E42" s="26"/>
      <c r="F42" s="27">
        <f>F43</f>
        <v>300</v>
      </c>
    </row>
    <row r="43" spans="1:6" ht="25.5">
      <c r="A43" s="26"/>
      <c r="B43" s="26" t="s">
        <v>24</v>
      </c>
      <c r="C43" s="26" t="s">
        <v>40</v>
      </c>
      <c r="D43" s="26" t="s">
        <v>56</v>
      </c>
      <c r="E43" s="26" t="s">
        <v>25</v>
      </c>
      <c r="F43" s="27">
        <f>F44</f>
        <v>300</v>
      </c>
    </row>
    <row r="44" spans="1:6" ht="38.25">
      <c r="A44" s="26"/>
      <c r="B44" s="26" t="s">
        <v>26</v>
      </c>
      <c r="C44" s="26" t="s">
        <v>40</v>
      </c>
      <c r="D44" s="26" t="s">
        <v>56</v>
      </c>
      <c r="E44" s="26" t="s">
        <v>27</v>
      </c>
      <c r="F44" s="27">
        <f>200+100</f>
        <v>300</v>
      </c>
    </row>
    <row r="45" spans="1:6" ht="38.25">
      <c r="A45" s="46" t="s">
        <v>161</v>
      </c>
      <c r="B45" s="47" t="s">
        <v>162</v>
      </c>
      <c r="C45" s="26" t="s">
        <v>40</v>
      </c>
      <c r="D45" s="26" t="s">
        <v>163</v>
      </c>
      <c r="E45" s="26"/>
      <c r="F45" s="27">
        <f>F47</f>
        <v>72</v>
      </c>
    </row>
    <row r="46" spans="1:6" ht="15">
      <c r="A46" s="46"/>
      <c r="B46" s="47" t="s">
        <v>152</v>
      </c>
      <c r="C46" s="26" t="s">
        <v>40</v>
      </c>
      <c r="D46" s="26" t="s">
        <v>163</v>
      </c>
      <c r="E46" s="26" t="s">
        <v>153</v>
      </c>
      <c r="F46" s="27">
        <v>72</v>
      </c>
    </row>
    <row r="47" spans="1:6" ht="15">
      <c r="A47" s="26"/>
      <c r="B47" s="26" t="s">
        <v>164</v>
      </c>
      <c r="C47" s="26" t="s">
        <v>40</v>
      </c>
      <c r="D47" s="26" t="s">
        <v>163</v>
      </c>
      <c r="E47" s="26" t="s">
        <v>165</v>
      </c>
      <c r="F47" s="27">
        <v>72</v>
      </c>
    </row>
    <row r="48" spans="1:6" ht="51">
      <c r="A48" s="26" t="s">
        <v>166</v>
      </c>
      <c r="B48" s="47" t="s">
        <v>42</v>
      </c>
      <c r="C48" s="26" t="s">
        <v>40</v>
      </c>
      <c r="D48" s="26" t="s">
        <v>43</v>
      </c>
      <c r="E48" s="26"/>
      <c r="F48" s="27">
        <f>F50</f>
        <v>136.6</v>
      </c>
    </row>
    <row r="49" spans="1:6" ht="25.5">
      <c r="A49" s="26"/>
      <c r="B49" s="26" t="s">
        <v>24</v>
      </c>
      <c r="C49" s="26" t="s">
        <v>40</v>
      </c>
      <c r="D49" s="26" t="s">
        <v>43</v>
      </c>
      <c r="E49" s="26" t="s">
        <v>25</v>
      </c>
      <c r="F49" s="27">
        <f>F50</f>
        <v>136.6</v>
      </c>
    </row>
    <row r="50" spans="1:6" ht="51">
      <c r="A50" s="26"/>
      <c r="B50" s="26" t="s">
        <v>130</v>
      </c>
      <c r="C50" s="26" t="s">
        <v>40</v>
      </c>
      <c r="D50" s="26" t="s">
        <v>43</v>
      </c>
      <c r="E50" s="26" t="s">
        <v>27</v>
      </c>
      <c r="F50" s="27">
        <f>180-43.4</f>
        <v>136.6</v>
      </c>
    </row>
    <row r="51" spans="1:6" ht="38.25">
      <c r="A51" s="46" t="s">
        <v>167</v>
      </c>
      <c r="B51" s="26" t="s">
        <v>45</v>
      </c>
      <c r="C51" s="26" t="s">
        <v>40</v>
      </c>
      <c r="D51" s="26" t="s">
        <v>46</v>
      </c>
      <c r="E51" s="26"/>
      <c r="F51" s="27">
        <f>F53</f>
        <v>76.6</v>
      </c>
    </row>
    <row r="52" spans="1:6" ht="25.5">
      <c r="A52" s="46"/>
      <c r="B52" s="26" t="s">
        <v>24</v>
      </c>
      <c r="C52" s="26" t="s">
        <v>40</v>
      </c>
      <c r="D52" s="26" t="s">
        <v>46</v>
      </c>
      <c r="E52" s="26" t="s">
        <v>25</v>
      </c>
      <c r="F52" s="27">
        <f>F53</f>
        <v>76.6</v>
      </c>
    </row>
    <row r="53" spans="1:6" ht="51">
      <c r="A53" s="26"/>
      <c r="B53" s="26" t="s">
        <v>130</v>
      </c>
      <c r="C53" s="26" t="s">
        <v>40</v>
      </c>
      <c r="D53" s="26" t="s">
        <v>46</v>
      </c>
      <c r="E53" s="26" t="s">
        <v>27</v>
      </c>
      <c r="F53" s="27">
        <f>70+6.6</f>
        <v>76.6</v>
      </c>
    </row>
    <row r="54" spans="1:6" ht="38.25">
      <c r="A54" s="46" t="s">
        <v>168</v>
      </c>
      <c r="B54" s="47" t="s">
        <v>48</v>
      </c>
      <c r="C54" s="26" t="s">
        <v>40</v>
      </c>
      <c r="D54" s="26" t="s">
        <v>49</v>
      </c>
      <c r="E54" s="26"/>
      <c r="F54" s="27">
        <f>F56</f>
        <v>176.6</v>
      </c>
    </row>
    <row r="55" spans="1:6" ht="25.5">
      <c r="A55" s="46"/>
      <c r="B55" s="26" t="s">
        <v>24</v>
      </c>
      <c r="C55" s="26" t="s">
        <v>40</v>
      </c>
      <c r="D55" s="26" t="s">
        <v>49</v>
      </c>
      <c r="E55" s="26" t="s">
        <v>25</v>
      </c>
      <c r="F55" s="27">
        <f>F56</f>
        <v>176.6</v>
      </c>
    </row>
    <row r="56" spans="1:6" ht="51">
      <c r="A56" s="26"/>
      <c r="B56" s="26" t="s">
        <v>130</v>
      </c>
      <c r="C56" s="26" t="s">
        <v>40</v>
      </c>
      <c r="D56" s="26" t="s">
        <v>49</v>
      </c>
      <c r="E56" s="26" t="s">
        <v>27</v>
      </c>
      <c r="F56" s="27">
        <f>140+36.6</f>
        <v>176.6</v>
      </c>
    </row>
    <row r="57" spans="1:6" ht="63.75">
      <c r="A57" s="46" t="s">
        <v>169</v>
      </c>
      <c r="B57" s="47" t="s">
        <v>51</v>
      </c>
      <c r="C57" s="26" t="s">
        <v>40</v>
      </c>
      <c r="D57" s="26" t="s">
        <v>52</v>
      </c>
      <c r="E57" s="26"/>
      <c r="F57" s="31">
        <f>F59</f>
        <v>76.6</v>
      </c>
    </row>
    <row r="58" spans="1:6" ht="25.5">
      <c r="A58" s="46"/>
      <c r="B58" s="26" t="s">
        <v>24</v>
      </c>
      <c r="C58" s="26" t="s">
        <v>40</v>
      </c>
      <c r="D58" s="26" t="s">
        <v>52</v>
      </c>
      <c r="E58" s="26" t="s">
        <v>25</v>
      </c>
      <c r="F58" s="31">
        <f>F59</f>
        <v>76.6</v>
      </c>
    </row>
    <row r="59" spans="1:6" ht="51">
      <c r="A59" s="26"/>
      <c r="B59" s="26" t="s">
        <v>130</v>
      </c>
      <c r="C59" s="26" t="s">
        <v>40</v>
      </c>
      <c r="D59" s="26" t="s">
        <v>52</v>
      </c>
      <c r="E59" s="26" t="s">
        <v>27</v>
      </c>
      <c r="F59" s="27">
        <f>105-28.4</f>
        <v>76.6</v>
      </c>
    </row>
    <row r="60" spans="1:6" ht="63.75">
      <c r="A60" s="26" t="s">
        <v>170</v>
      </c>
      <c r="B60" s="26" t="s">
        <v>53</v>
      </c>
      <c r="C60" s="26" t="s">
        <v>40</v>
      </c>
      <c r="D60" s="26" t="s">
        <v>54</v>
      </c>
      <c r="E60" s="26"/>
      <c r="F60" s="27">
        <f>F61</f>
        <v>86.6</v>
      </c>
    </row>
    <row r="61" spans="1:6" ht="25.5">
      <c r="A61" s="26"/>
      <c r="B61" s="26" t="s">
        <v>24</v>
      </c>
      <c r="C61" s="26" t="s">
        <v>40</v>
      </c>
      <c r="D61" s="26" t="s">
        <v>54</v>
      </c>
      <c r="E61" s="26" t="s">
        <v>25</v>
      </c>
      <c r="F61" s="27">
        <f>F62</f>
        <v>86.6</v>
      </c>
    </row>
    <row r="62" spans="1:6" ht="51">
      <c r="A62" s="26"/>
      <c r="B62" s="26" t="s">
        <v>130</v>
      </c>
      <c r="C62" s="26" t="s">
        <v>40</v>
      </c>
      <c r="D62" s="26" t="s">
        <v>54</v>
      </c>
      <c r="E62" s="26" t="s">
        <v>27</v>
      </c>
      <c r="F62" s="27">
        <f>65+21.6</f>
        <v>86.6</v>
      </c>
    </row>
    <row r="63" spans="1:6" ht="51">
      <c r="A63" s="26" t="s">
        <v>171</v>
      </c>
      <c r="B63" s="47" t="s">
        <v>58</v>
      </c>
      <c r="C63" s="26" t="s">
        <v>40</v>
      </c>
      <c r="D63" s="26" t="s">
        <v>59</v>
      </c>
      <c r="E63" s="26"/>
      <c r="F63" s="27">
        <f>F65</f>
        <v>3340</v>
      </c>
    </row>
    <row r="64" spans="1:6" ht="38.25">
      <c r="A64" s="26"/>
      <c r="B64" s="26" t="s">
        <v>26</v>
      </c>
      <c r="C64" s="26" t="s">
        <v>40</v>
      </c>
      <c r="D64" s="26" t="s">
        <v>59</v>
      </c>
      <c r="E64" s="26" t="s">
        <v>25</v>
      </c>
      <c r="F64" s="27">
        <f>F65</f>
        <v>3340</v>
      </c>
    </row>
    <row r="65" spans="1:6" ht="25.5">
      <c r="A65" s="26"/>
      <c r="B65" s="26" t="s">
        <v>172</v>
      </c>
      <c r="C65" s="26" t="s">
        <v>40</v>
      </c>
      <c r="D65" s="26" t="s">
        <v>59</v>
      </c>
      <c r="E65" s="26" t="s">
        <v>27</v>
      </c>
      <c r="F65" s="27">
        <f>1440+2200-300</f>
        <v>3340</v>
      </c>
    </row>
    <row r="66" spans="1:6" ht="25.5">
      <c r="A66" s="21" t="s">
        <v>28</v>
      </c>
      <c r="B66" s="21" t="s">
        <v>61</v>
      </c>
      <c r="C66" s="21" t="s">
        <v>62</v>
      </c>
      <c r="D66" s="21"/>
      <c r="E66" s="21"/>
      <c r="F66" s="22">
        <f>F67</f>
        <v>497</v>
      </c>
    </row>
    <row r="67" spans="1:6" ht="38.25">
      <c r="A67" s="26" t="s">
        <v>31</v>
      </c>
      <c r="B67" s="26" t="s">
        <v>64</v>
      </c>
      <c r="C67" s="26" t="s">
        <v>65</v>
      </c>
      <c r="D67" s="26"/>
      <c r="E67" s="26"/>
      <c r="F67" s="27">
        <f>F68</f>
        <v>497</v>
      </c>
    </row>
    <row r="68" spans="1:6" ht="89.25">
      <c r="A68" s="26" t="s">
        <v>32</v>
      </c>
      <c r="B68" s="47" t="s">
        <v>67</v>
      </c>
      <c r="C68" s="26" t="s">
        <v>65</v>
      </c>
      <c r="D68" s="26" t="s">
        <v>68</v>
      </c>
      <c r="E68" s="26"/>
      <c r="F68" s="27">
        <f>F70</f>
        <v>497</v>
      </c>
    </row>
    <row r="69" spans="1:6" ht="25.5">
      <c r="A69" s="26"/>
      <c r="B69" s="26" t="s">
        <v>24</v>
      </c>
      <c r="C69" s="26" t="s">
        <v>65</v>
      </c>
      <c r="D69" s="26" t="s">
        <v>68</v>
      </c>
      <c r="E69" s="26" t="s">
        <v>25</v>
      </c>
      <c r="F69" s="27">
        <f>F70</f>
        <v>497</v>
      </c>
    </row>
    <row r="70" spans="1:6" ht="38.25">
      <c r="A70" s="26"/>
      <c r="B70" s="26" t="s">
        <v>26</v>
      </c>
      <c r="C70" s="26" t="s">
        <v>65</v>
      </c>
      <c r="D70" s="26" t="s">
        <v>68</v>
      </c>
      <c r="E70" s="26" t="s">
        <v>27</v>
      </c>
      <c r="F70" s="27">
        <f>380+117</f>
        <v>497</v>
      </c>
    </row>
    <row r="71" spans="1:6" ht="15">
      <c r="A71" s="21" t="s">
        <v>173</v>
      </c>
      <c r="B71" s="21" t="s">
        <v>174</v>
      </c>
      <c r="C71" s="21" t="s">
        <v>175</v>
      </c>
      <c r="D71" s="21"/>
      <c r="E71" s="21"/>
      <c r="F71" s="22">
        <f>F72</f>
        <v>433.6</v>
      </c>
    </row>
    <row r="72" spans="1:6" ht="15">
      <c r="A72" s="26" t="s">
        <v>176</v>
      </c>
      <c r="B72" s="26" t="s">
        <v>177</v>
      </c>
      <c r="C72" s="26" t="s">
        <v>178</v>
      </c>
      <c r="D72" s="26"/>
      <c r="E72" s="26"/>
      <c r="F72" s="27">
        <f>F73</f>
        <v>433.6</v>
      </c>
    </row>
    <row r="73" spans="1:6" ht="89.25">
      <c r="A73" s="26" t="s">
        <v>179</v>
      </c>
      <c r="B73" s="62" t="s">
        <v>180</v>
      </c>
      <c r="C73" s="26" t="s">
        <v>178</v>
      </c>
      <c r="D73" s="26" t="s">
        <v>181</v>
      </c>
      <c r="E73" s="26"/>
      <c r="F73" s="27">
        <f>F75</f>
        <v>433.6</v>
      </c>
    </row>
    <row r="74" spans="1:6" ht="25.5">
      <c r="A74" s="26"/>
      <c r="B74" s="26" t="s">
        <v>24</v>
      </c>
      <c r="C74" s="26" t="s">
        <v>178</v>
      </c>
      <c r="D74" s="26" t="s">
        <v>181</v>
      </c>
      <c r="E74" s="26" t="s">
        <v>25</v>
      </c>
      <c r="F74" s="27">
        <f>F75</f>
        <v>433.6</v>
      </c>
    </row>
    <row r="75" spans="1:6" ht="51">
      <c r="A75" s="26"/>
      <c r="B75" s="26" t="s">
        <v>130</v>
      </c>
      <c r="C75" s="26" t="s">
        <v>178</v>
      </c>
      <c r="D75" s="26" t="s">
        <v>181</v>
      </c>
      <c r="E75" s="26" t="s">
        <v>27</v>
      </c>
      <c r="F75" s="27">
        <v>433.6</v>
      </c>
    </row>
    <row r="76" spans="1:6" ht="15">
      <c r="A76" s="21" t="s">
        <v>182</v>
      </c>
      <c r="B76" s="21" t="s">
        <v>70</v>
      </c>
      <c r="C76" s="21" t="s">
        <v>71</v>
      </c>
      <c r="D76" s="21"/>
      <c r="E76" s="21"/>
      <c r="F76" s="22">
        <f>F77</f>
        <v>45079.600000000006</v>
      </c>
    </row>
    <row r="77" spans="1:6" ht="15">
      <c r="A77" s="26" t="s">
        <v>183</v>
      </c>
      <c r="B77" s="26" t="s">
        <v>73</v>
      </c>
      <c r="C77" s="26" t="s">
        <v>74</v>
      </c>
      <c r="D77" s="26"/>
      <c r="E77" s="26"/>
      <c r="F77" s="27">
        <f>F79+F82+F85+F88</f>
        <v>45079.600000000006</v>
      </c>
    </row>
    <row r="78" spans="1:6" ht="38.25">
      <c r="A78" s="26"/>
      <c r="B78" s="47" t="s">
        <v>75</v>
      </c>
      <c r="C78" s="26" t="s">
        <v>74</v>
      </c>
      <c r="D78" s="26" t="s">
        <v>76</v>
      </c>
      <c r="E78" s="26"/>
      <c r="F78" s="27">
        <f>F79+F82+F85+F88</f>
        <v>45079.600000000006</v>
      </c>
    </row>
    <row r="79" spans="1:6" ht="25.5">
      <c r="A79" s="26" t="s">
        <v>184</v>
      </c>
      <c r="B79" s="47" t="s">
        <v>78</v>
      </c>
      <c r="C79" s="26" t="s">
        <v>74</v>
      </c>
      <c r="D79" s="26" t="s">
        <v>79</v>
      </c>
      <c r="E79" s="26"/>
      <c r="F79" s="27">
        <f>F81</f>
        <v>22297.538</v>
      </c>
    </row>
    <row r="80" spans="1:6" ht="25.5">
      <c r="A80" s="26"/>
      <c r="B80" s="26" t="s">
        <v>24</v>
      </c>
      <c r="C80" s="26" t="s">
        <v>74</v>
      </c>
      <c r="D80" s="26" t="s">
        <v>79</v>
      </c>
      <c r="E80" s="26" t="s">
        <v>25</v>
      </c>
      <c r="F80" s="27">
        <f>F81</f>
        <v>22297.538</v>
      </c>
    </row>
    <row r="81" spans="1:6" ht="51">
      <c r="A81" s="26"/>
      <c r="B81" s="26" t="s">
        <v>130</v>
      </c>
      <c r="C81" s="26" t="s">
        <v>74</v>
      </c>
      <c r="D81" s="26" t="s">
        <v>79</v>
      </c>
      <c r="E81" s="26" t="s">
        <v>27</v>
      </c>
      <c r="F81" s="27">
        <f>23915.9-1413.362-205</f>
        <v>22297.538</v>
      </c>
    </row>
    <row r="82" spans="1:6" ht="38.25">
      <c r="A82" s="26" t="s">
        <v>185</v>
      </c>
      <c r="B82" s="47" t="s">
        <v>186</v>
      </c>
      <c r="C82" s="26" t="s">
        <v>74</v>
      </c>
      <c r="D82" s="26" t="s">
        <v>187</v>
      </c>
      <c r="E82" s="26"/>
      <c r="F82" s="27">
        <f>F84</f>
        <v>726.9</v>
      </c>
    </row>
    <row r="83" spans="1:6" ht="25.5">
      <c r="A83" s="26"/>
      <c r="B83" s="26" t="s">
        <v>24</v>
      </c>
      <c r="C83" s="26" t="s">
        <v>74</v>
      </c>
      <c r="D83" s="26" t="s">
        <v>187</v>
      </c>
      <c r="E83" s="26" t="s">
        <v>25</v>
      </c>
      <c r="F83" s="27">
        <f>F84</f>
        <v>726.9</v>
      </c>
    </row>
    <row r="84" spans="1:6" ht="51">
      <c r="A84" s="26"/>
      <c r="B84" s="26" t="s">
        <v>130</v>
      </c>
      <c r="C84" s="26" t="s">
        <v>74</v>
      </c>
      <c r="D84" s="26" t="s">
        <v>187</v>
      </c>
      <c r="E84" s="26" t="s">
        <v>27</v>
      </c>
      <c r="F84" s="27">
        <v>726.9</v>
      </c>
    </row>
    <row r="85" spans="1:6" ht="25.5">
      <c r="A85" s="26" t="s">
        <v>188</v>
      </c>
      <c r="B85" s="47" t="s">
        <v>81</v>
      </c>
      <c r="C85" s="26" t="s">
        <v>74</v>
      </c>
      <c r="D85" s="26" t="s">
        <v>82</v>
      </c>
      <c r="E85" s="26"/>
      <c r="F85" s="27">
        <f>F87</f>
        <v>10276.015</v>
      </c>
    </row>
    <row r="86" spans="1:6" ht="25.5">
      <c r="A86" s="26"/>
      <c r="B86" s="26" t="s">
        <v>24</v>
      </c>
      <c r="C86" s="26" t="s">
        <v>74</v>
      </c>
      <c r="D86" s="26" t="s">
        <v>82</v>
      </c>
      <c r="E86" s="26" t="s">
        <v>25</v>
      </c>
      <c r="F86" s="27">
        <f>F87</f>
        <v>10276.015</v>
      </c>
    </row>
    <row r="87" spans="1:6" ht="51">
      <c r="A87" s="26"/>
      <c r="B87" s="26" t="s">
        <v>130</v>
      </c>
      <c r="C87" s="26" t="s">
        <v>74</v>
      </c>
      <c r="D87" s="26" t="s">
        <v>82</v>
      </c>
      <c r="E87" s="26" t="s">
        <v>27</v>
      </c>
      <c r="F87" s="27">
        <f>8285.1+1990.915</f>
        <v>10276.015</v>
      </c>
    </row>
    <row r="88" spans="1:6" ht="15">
      <c r="A88" s="26" t="s">
        <v>189</v>
      </c>
      <c r="B88" s="47" t="s">
        <v>84</v>
      </c>
      <c r="C88" s="26" t="s">
        <v>74</v>
      </c>
      <c r="D88" s="26" t="s">
        <v>85</v>
      </c>
      <c r="E88" s="26"/>
      <c r="F88" s="27">
        <f>F90</f>
        <v>11779.147</v>
      </c>
    </row>
    <row r="89" spans="1:6" ht="25.5">
      <c r="A89" s="26"/>
      <c r="B89" s="26" t="s">
        <v>24</v>
      </c>
      <c r="C89" s="26" t="s">
        <v>74</v>
      </c>
      <c r="D89" s="26" t="s">
        <v>85</v>
      </c>
      <c r="E89" s="26" t="s">
        <v>25</v>
      </c>
      <c r="F89" s="27">
        <f>F90</f>
        <v>11779.147</v>
      </c>
    </row>
    <row r="90" spans="1:6" ht="51">
      <c r="A90" s="26"/>
      <c r="B90" s="26" t="s">
        <v>130</v>
      </c>
      <c r="C90" s="26" t="s">
        <v>74</v>
      </c>
      <c r="D90" s="26" t="s">
        <v>85</v>
      </c>
      <c r="E90" s="26" t="s">
        <v>27</v>
      </c>
      <c r="F90" s="27">
        <f>12456.7-577.553-100</f>
        <v>11779.147</v>
      </c>
    </row>
    <row r="91" spans="1:6" ht="15">
      <c r="A91" s="21" t="s">
        <v>190</v>
      </c>
      <c r="B91" s="21" t="s">
        <v>191</v>
      </c>
      <c r="C91" s="21" t="s">
        <v>192</v>
      </c>
      <c r="D91" s="21"/>
      <c r="E91" s="21"/>
      <c r="F91" s="22">
        <f>F96+F92</f>
        <v>607.3</v>
      </c>
    </row>
    <row r="92" spans="1:6" ht="25.5">
      <c r="A92" s="26" t="s">
        <v>193</v>
      </c>
      <c r="B92" s="26" t="s">
        <v>194</v>
      </c>
      <c r="C92" s="26" t="s">
        <v>195</v>
      </c>
      <c r="D92" s="26"/>
      <c r="E92" s="26"/>
      <c r="F92" s="27">
        <f>F93</f>
        <v>67.3</v>
      </c>
    </row>
    <row r="93" spans="1:6" ht="102">
      <c r="A93" s="26" t="s">
        <v>196</v>
      </c>
      <c r="B93" s="26" t="s">
        <v>197</v>
      </c>
      <c r="C93" s="26" t="s">
        <v>195</v>
      </c>
      <c r="D93" s="26" t="s">
        <v>198</v>
      </c>
      <c r="E93" s="26"/>
      <c r="F93" s="27">
        <f>F95</f>
        <v>67.3</v>
      </c>
    </row>
    <row r="94" spans="1:6" ht="25.5">
      <c r="A94" s="26"/>
      <c r="B94" s="26" t="s">
        <v>24</v>
      </c>
      <c r="C94" s="26" t="s">
        <v>195</v>
      </c>
      <c r="D94" s="26" t="s">
        <v>198</v>
      </c>
      <c r="E94" s="26" t="s">
        <v>25</v>
      </c>
      <c r="F94" s="27">
        <f>F95</f>
        <v>67.3</v>
      </c>
    </row>
    <row r="95" spans="1:6" ht="51">
      <c r="A95" s="26"/>
      <c r="B95" s="26" t="s">
        <v>130</v>
      </c>
      <c r="C95" s="26" t="s">
        <v>195</v>
      </c>
      <c r="D95" s="26" t="s">
        <v>198</v>
      </c>
      <c r="E95" s="26" t="s">
        <v>27</v>
      </c>
      <c r="F95" s="27">
        <v>67.3</v>
      </c>
    </row>
    <row r="96" spans="1:6" ht="15">
      <c r="A96" s="26" t="s">
        <v>199</v>
      </c>
      <c r="B96" s="47" t="s">
        <v>200</v>
      </c>
      <c r="C96" s="26" t="s">
        <v>201</v>
      </c>
      <c r="D96" s="26"/>
      <c r="E96" s="26"/>
      <c r="F96" s="27">
        <f>F97</f>
        <v>540</v>
      </c>
    </row>
    <row r="97" spans="1:6" ht="51">
      <c r="A97" s="26" t="s">
        <v>202</v>
      </c>
      <c r="B97" s="47" t="s">
        <v>203</v>
      </c>
      <c r="C97" s="26" t="s">
        <v>201</v>
      </c>
      <c r="D97" s="26" t="s">
        <v>204</v>
      </c>
      <c r="E97" s="26"/>
      <c r="F97" s="27">
        <f>F99</f>
        <v>540</v>
      </c>
    </row>
    <row r="98" spans="1:6" ht="25.5">
      <c r="A98" s="26"/>
      <c r="B98" s="26" t="s">
        <v>24</v>
      </c>
      <c r="C98" s="26" t="s">
        <v>201</v>
      </c>
      <c r="D98" s="26" t="s">
        <v>204</v>
      </c>
      <c r="E98" s="26" t="s">
        <v>25</v>
      </c>
      <c r="F98" s="27">
        <f>F99</f>
        <v>540</v>
      </c>
    </row>
    <row r="99" spans="1:6" ht="25.5">
      <c r="A99" s="26"/>
      <c r="B99" s="26" t="s">
        <v>172</v>
      </c>
      <c r="C99" s="26" t="s">
        <v>201</v>
      </c>
      <c r="D99" s="26" t="s">
        <v>204</v>
      </c>
      <c r="E99" s="26" t="s">
        <v>27</v>
      </c>
      <c r="F99" s="27">
        <v>540</v>
      </c>
    </row>
    <row r="100" spans="1:6" ht="15">
      <c r="A100" s="21" t="s">
        <v>205</v>
      </c>
      <c r="B100" s="21" t="s">
        <v>87</v>
      </c>
      <c r="C100" s="21" t="s">
        <v>88</v>
      </c>
      <c r="D100" s="21"/>
      <c r="E100" s="21"/>
      <c r="F100" s="22">
        <f>F101</f>
        <v>7810</v>
      </c>
    </row>
    <row r="101" spans="1:6" ht="15">
      <c r="A101" s="26" t="s">
        <v>206</v>
      </c>
      <c r="B101" s="47" t="s">
        <v>90</v>
      </c>
      <c r="C101" s="26" t="s">
        <v>91</v>
      </c>
      <c r="D101" s="26"/>
      <c r="E101" s="26"/>
      <c r="F101" s="27">
        <f>F102</f>
        <v>7810</v>
      </c>
    </row>
    <row r="102" spans="1:6" ht="63.75">
      <c r="A102" s="26" t="s">
        <v>207</v>
      </c>
      <c r="B102" s="47" t="s">
        <v>93</v>
      </c>
      <c r="C102" s="26" t="s">
        <v>91</v>
      </c>
      <c r="D102" s="26" t="s">
        <v>94</v>
      </c>
      <c r="E102" s="26"/>
      <c r="F102" s="27">
        <f>F104</f>
        <v>7810</v>
      </c>
    </row>
    <row r="103" spans="1:6" ht="25.5">
      <c r="A103" s="26"/>
      <c r="B103" s="26" t="s">
        <v>24</v>
      </c>
      <c r="C103" s="26" t="s">
        <v>91</v>
      </c>
      <c r="D103" s="26" t="s">
        <v>94</v>
      </c>
      <c r="E103" s="26" t="s">
        <v>25</v>
      </c>
      <c r="F103" s="27">
        <f>F104</f>
        <v>7810</v>
      </c>
    </row>
    <row r="104" spans="1:6" ht="51">
      <c r="A104" s="26"/>
      <c r="B104" s="26" t="s">
        <v>130</v>
      </c>
      <c r="C104" s="26" t="s">
        <v>91</v>
      </c>
      <c r="D104" s="26" t="s">
        <v>94</v>
      </c>
      <c r="E104" s="26" t="s">
        <v>27</v>
      </c>
      <c r="F104" s="27">
        <f>4360+150+2900+300+100</f>
        <v>7810</v>
      </c>
    </row>
    <row r="105" spans="1:6" ht="15">
      <c r="A105" s="21" t="s">
        <v>208</v>
      </c>
      <c r="B105" s="21" t="s">
        <v>209</v>
      </c>
      <c r="C105" s="21">
        <v>1000</v>
      </c>
      <c r="D105" s="21"/>
      <c r="E105" s="21"/>
      <c r="F105" s="22">
        <f>F106+F110</f>
        <v>8428.900000000001</v>
      </c>
    </row>
    <row r="106" spans="1:6" ht="15">
      <c r="A106" s="26" t="s">
        <v>210</v>
      </c>
      <c r="B106" s="26" t="s">
        <v>211</v>
      </c>
      <c r="C106" s="26" t="s">
        <v>212</v>
      </c>
      <c r="D106" s="26"/>
      <c r="E106" s="26"/>
      <c r="F106" s="27">
        <f>F107</f>
        <v>241.5</v>
      </c>
    </row>
    <row r="107" spans="1:6" ht="15">
      <c r="A107" s="26" t="s">
        <v>213</v>
      </c>
      <c r="B107" s="50" t="s">
        <v>214</v>
      </c>
      <c r="C107" s="50" t="s">
        <v>212</v>
      </c>
      <c r="D107" s="26" t="s">
        <v>215</v>
      </c>
      <c r="E107" s="50"/>
      <c r="F107" s="27">
        <f>F109</f>
        <v>241.5</v>
      </c>
    </row>
    <row r="108" spans="1:6" ht="25.5">
      <c r="A108" s="26"/>
      <c r="B108" s="60" t="s">
        <v>216</v>
      </c>
      <c r="C108" s="50" t="s">
        <v>212</v>
      </c>
      <c r="D108" s="26" t="s">
        <v>215</v>
      </c>
      <c r="E108" s="50" t="s">
        <v>217</v>
      </c>
      <c r="F108" s="27">
        <f>F109</f>
        <v>241.5</v>
      </c>
    </row>
    <row r="109" spans="1:6" ht="15">
      <c r="A109" s="26"/>
      <c r="B109" s="50" t="s">
        <v>218</v>
      </c>
      <c r="C109" s="50" t="s">
        <v>212</v>
      </c>
      <c r="D109" s="26" t="s">
        <v>215</v>
      </c>
      <c r="E109" s="50" t="s">
        <v>219</v>
      </c>
      <c r="F109" s="27">
        <v>241.5</v>
      </c>
    </row>
    <row r="110" spans="1:6" ht="15">
      <c r="A110" s="26" t="s">
        <v>220</v>
      </c>
      <c r="B110" s="47" t="s">
        <v>221</v>
      </c>
      <c r="C110" s="26" t="s">
        <v>222</v>
      </c>
      <c r="D110" s="26"/>
      <c r="E110" s="26"/>
      <c r="F110" s="27">
        <f>F111+F119+F116</f>
        <v>8187.400000000001</v>
      </c>
    </row>
    <row r="111" spans="1:6" ht="63.75">
      <c r="A111" s="46" t="s">
        <v>223</v>
      </c>
      <c r="B111" s="47" t="s">
        <v>224</v>
      </c>
      <c r="C111" s="26" t="s">
        <v>222</v>
      </c>
      <c r="D111" s="26" t="s">
        <v>225</v>
      </c>
      <c r="E111" s="26"/>
      <c r="F111" s="27">
        <f>F113+F115</f>
        <v>1628.4</v>
      </c>
    </row>
    <row r="112" spans="1:6" ht="89.25">
      <c r="A112" s="46"/>
      <c r="B112" s="26" t="s">
        <v>120</v>
      </c>
      <c r="C112" s="26" t="s">
        <v>222</v>
      </c>
      <c r="D112" s="26" t="s">
        <v>225</v>
      </c>
      <c r="E112" s="26" t="s">
        <v>121</v>
      </c>
      <c r="F112" s="27">
        <f>F113</f>
        <v>1526.4</v>
      </c>
    </row>
    <row r="113" spans="1:6" ht="25.5">
      <c r="A113" s="46"/>
      <c r="B113" s="26" t="s">
        <v>122</v>
      </c>
      <c r="C113" s="26" t="s">
        <v>222</v>
      </c>
      <c r="D113" s="26" t="s">
        <v>225</v>
      </c>
      <c r="E113" s="26" t="s">
        <v>123</v>
      </c>
      <c r="F113" s="27">
        <v>1526.4</v>
      </c>
    </row>
    <row r="114" spans="1:6" ht="25.5">
      <c r="A114" s="46"/>
      <c r="B114" s="26" t="s">
        <v>24</v>
      </c>
      <c r="C114" s="26" t="s">
        <v>222</v>
      </c>
      <c r="D114" s="26" t="s">
        <v>225</v>
      </c>
      <c r="E114" s="26" t="s">
        <v>25</v>
      </c>
      <c r="F114" s="27">
        <f>F115</f>
        <v>102</v>
      </c>
    </row>
    <row r="115" spans="1:6" ht="51">
      <c r="A115" s="46"/>
      <c r="B115" s="26" t="s">
        <v>130</v>
      </c>
      <c r="C115" s="26" t="s">
        <v>222</v>
      </c>
      <c r="D115" s="26" t="s">
        <v>225</v>
      </c>
      <c r="E115" s="26" t="s">
        <v>27</v>
      </c>
      <c r="F115" s="27">
        <v>102</v>
      </c>
    </row>
    <row r="116" spans="1:6" ht="63.75">
      <c r="A116" s="46" t="s">
        <v>226</v>
      </c>
      <c r="B116" s="47" t="s">
        <v>227</v>
      </c>
      <c r="C116" s="26" t="s">
        <v>222</v>
      </c>
      <c r="D116" s="26" t="s">
        <v>228</v>
      </c>
      <c r="E116" s="26"/>
      <c r="F116" s="56">
        <f>F118</f>
        <v>5208.6</v>
      </c>
    </row>
    <row r="117" spans="1:6" ht="15">
      <c r="A117" s="46"/>
      <c r="B117" s="60" t="s">
        <v>229</v>
      </c>
      <c r="C117" s="26" t="s">
        <v>222</v>
      </c>
      <c r="D117" s="26" t="s">
        <v>228</v>
      </c>
      <c r="E117" s="26" t="s">
        <v>217</v>
      </c>
      <c r="F117" s="56">
        <f>F118</f>
        <v>5208.6</v>
      </c>
    </row>
    <row r="118" spans="1:6" ht="15">
      <c r="A118" s="26"/>
      <c r="B118" s="50" t="s">
        <v>218</v>
      </c>
      <c r="C118" s="26" t="s">
        <v>222</v>
      </c>
      <c r="D118" s="26" t="s">
        <v>228</v>
      </c>
      <c r="E118" s="26" t="s">
        <v>219</v>
      </c>
      <c r="F118" s="27">
        <v>5208.6</v>
      </c>
    </row>
    <row r="119" spans="1:6" ht="51">
      <c r="A119" s="46" t="s">
        <v>230</v>
      </c>
      <c r="B119" s="47" t="s">
        <v>231</v>
      </c>
      <c r="C119" s="26" t="s">
        <v>222</v>
      </c>
      <c r="D119" s="26" t="s">
        <v>232</v>
      </c>
      <c r="E119" s="26"/>
      <c r="F119" s="27">
        <f>F120</f>
        <v>1350.4</v>
      </c>
    </row>
    <row r="120" spans="1:6" ht="25.5">
      <c r="A120" s="46"/>
      <c r="B120" s="60" t="s">
        <v>216</v>
      </c>
      <c r="C120" s="26" t="s">
        <v>222</v>
      </c>
      <c r="D120" s="26" t="s">
        <v>232</v>
      </c>
      <c r="E120" s="26" t="s">
        <v>217</v>
      </c>
      <c r="F120" s="27">
        <f>F121</f>
        <v>1350.4</v>
      </c>
    </row>
    <row r="121" spans="1:6" ht="25.5">
      <c r="A121" s="26"/>
      <c r="B121" s="60" t="s">
        <v>233</v>
      </c>
      <c r="C121" s="26" t="s">
        <v>222</v>
      </c>
      <c r="D121" s="26" t="s">
        <v>232</v>
      </c>
      <c r="E121" s="26" t="s">
        <v>234</v>
      </c>
      <c r="F121" s="27">
        <v>1350.4</v>
      </c>
    </row>
    <row r="122" spans="1:6" ht="15">
      <c r="A122" s="21" t="s">
        <v>235</v>
      </c>
      <c r="B122" s="21" t="s">
        <v>96</v>
      </c>
      <c r="C122" s="21" t="s">
        <v>97</v>
      </c>
      <c r="D122" s="21"/>
      <c r="E122" s="21"/>
      <c r="F122" s="22">
        <f>F123</f>
        <v>1220</v>
      </c>
    </row>
    <row r="123" spans="1:6" ht="15">
      <c r="A123" s="26" t="s">
        <v>236</v>
      </c>
      <c r="B123" s="47" t="s">
        <v>99</v>
      </c>
      <c r="C123" s="26" t="s">
        <v>100</v>
      </c>
      <c r="D123" s="26"/>
      <c r="E123" s="26"/>
      <c r="F123" s="27">
        <f>F124</f>
        <v>1220</v>
      </c>
    </row>
    <row r="124" spans="1:6" ht="63.75">
      <c r="A124" s="26" t="s">
        <v>237</v>
      </c>
      <c r="B124" s="47" t="s">
        <v>102</v>
      </c>
      <c r="C124" s="26" t="s">
        <v>100</v>
      </c>
      <c r="D124" s="26" t="s">
        <v>103</v>
      </c>
      <c r="E124" s="26"/>
      <c r="F124" s="27">
        <f>F126</f>
        <v>1220</v>
      </c>
    </row>
    <row r="125" spans="1:6" ht="25.5">
      <c r="A125" s="26"/>
      <c r="B125" s="26" t="s">
        <v>24</v>
      </c>
      <c r="C125" s="26" t="s">
        <v>100</v>
      </c>
      <c r="D125" s="26" t="s">
        <v>103</v>
      </c>
      <c r="E125" s="26" t="s">
        <v>25</v>
      </c>
      <c r="F125" s="27">
        <f>F126</f>
        <v>1220</v>
      </c>
    </row>
    <row r="126" spans="1:6" ht="51">
      <c r="A126" s="26"/>
      <c r="B126" s="26" t="s">
        <v>130</v>
      </c>
      <c r="C126" s="26" t="s">
        <v>100</v>
      </c>
      <c r="D126" s="26" t="s">
        <v>103</v>
      </c>
      <c r="E126" s="26" t="s">
        <v>27</v>
      </c>
      <c r="F126" s="27">
        <f>1170+160-110</f>
        <v>1220</v>
      </c>
    </row>
    <row r="127" spans="1:6" ht="15">
      <c r="A127" s="21" t="s">
        <v>238</v>
      </c>
      <c r="B127" s="21" t="s">
        <v>105</v>
      </c>
      <c r="C127" s="21" t="s">
        <v>106</v>
      </c>
      <c r="D127" s="21"/>
      <c r="E127" s="21"/>
      <c r="F127" s="22">
        <f>F128</f>
        <v>5925</v>
      </c>
    </row>
    <row r="128" spans="1:6" ht="15">
      <c r="A128" s="26" t="s">
        <v>239</v>
      </c>
      <c r="B128" s="47" t="s">
        <v>108</v>
      </c>
      <c r="C128" s="26" t="s">
        <v>109</v>
      </c>
      <c r="D128" s="26"/>
      <c r="E128" s="26"/>
      <c r="F128" s="27">
        <f>F129</f>
        <v>5925</v>
      </c>
    </row>
    <row r="129" spans="1:6" ht="38.25">
      <c r="A129" s="26" t="s">
        <v>240</v>
      </c>
      <c r="B129" s="26" t="s">
        <v>111</v>
      </c>
      <c r="C129" s="26" t="s">
        <v>109</v>
      </c>
      <c r="D129" s="26" t="s">
        <v>112</v>
      </c>
      <c r="E129" s="26"/>
      <c r="F129" s="27">
        <f>F131</f>
        <v>5925</v>
      </c>
    </row>
    <row r="130" spans="1:6" ht="25.5">
      <c r="A130" s="26"/>
      <c r="B130" s="26" t="s">
        <v>24</v>
      </c>
      <c r="C130" s="26" t="s">
        <v>109</v>
      </c>
      <c r="D130" s="26" t="s">
        <v>112</v>
      </c>
      <c r="E130" s="26" t="s">
        <v>25</v>
      </c>
      <c r="F130" s="27">
        <f>F131</f>
        <v>5925</v>
      </c>
    </row>
    <row r="131" spans="1:6" ht="51">
      <c r="A131" s="26"/>
      <c r="B131" s="26" t="s">
        <v>130</v>
      </c>
      <c r="C131" s="26" t="s">
        <v>109</v>
      </c>
      <c r="D131" s="26" t="s">
        <v>112</v>
      </c>
      <c r="E131" s="26" t="s">
        <v>27</v>
      </c>
      <c r="F131" s="27">
        <f>5720+205</f>
        <v>5925</v>
      </c>
    </row>
    <row r="132" spans="1:6" ht="15">
      <c r="A132" s="32"/>
      <c r="B132" s="32" t="s">
        <v>113</v>
      </c>
      <c r="C132" s="32"/>
      <c r="D132" s="32"/>
      <c r="E132" s="32"/>
      <c r="F132" s="37">
        <f>F4+F66+F76+F91+F100+F105+F122+F127+F71</f>
        <v>94647.90000000002</v>
      </c>
    </row>
  </sheetData>
  <sheetProtection/>
  <mergeCells count="1">
    <mergeCell ref="A1:F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PageLayoutView="0" workbookViewId="0" topLeftCell="A135">
      <selection activeCell="A1" sqref="A1:G142"/>
    </sheetView>
  </sheetViews>
  <sheetFormatPr defaultColWidth="9.140625" defaultRowHeight="15"/>
  <cols>
    <col min="1" max="1" width="8.8515625" style="0" bestFit="1" customWidth="1"/>
    <col min="2" max="2" width="39.140625" style="0" customWidth="1"/>
    <col min="3" max="3" width="11.7109375" style="0" bestFit="1" customWidth="1"/>
    <col min="4" max="4" width="12.140625" style="0" bestFit="1" customWidth="1"/>
    <col min="5" max="5" width="11.140625" style="0" bestFit="1" customWidth="1"/>
    <col min="6" max="6" width="8.421875" style="0" bestFit="1" customWidth="1"/>
    <col min="7" max="7" width="16.421875" style="0" bestFit="1" customWidth="1"/>
  </cols>
  <sheetData>
    <row r="1" spans="1:7" ht="15">
      <c r="A1" s="1" t="s">
        <v>241</v>
      </c>
      <c r="B1" s="1"/>
      <c r="C1" s="1"/>
      <c r="D1" s="1"/>
      <c r="E1" s="1"/>
      <c r="F1" s="1"/>
      <c r="G1" s="1"/>
    </row>
    <row r="2" spans="1:7" ht="15">
      <c r="A2" s="2" t="s">
        <v>242</v>
      </c>
      <c r="B2" s="2"/>
      <c r="C2" s="2"/>
      <c r="D2" s="2"/>
      <c r="E2" s="2"/>
      <c r="F2" s="2"/>
      <c r="G2" s="2"/>
    </row>
    <row r="3" spans="1:7" ht="15">
      <c r="A3" s="3"/>
      <c r="B3" s="4"/>
      <c r="C3" s="5"/>
      <c r="D3" s="6"/>
      <c r="E3" s="5"/>
      <c r="F3" s="5"/>
      <c r="G3" s="7" t="s">
        <v>2</v>
      </c>
    </row>
    <row r="4" spans="1:7" ht="15">
      <c r="A4" s="3"/>
      <c r="B4" s="4"/>
      <c r="C4" s="5"/>
      <c r="D4" s="5"/>
      <c r="E4" s="5"/>
      <c r="F4" s="5"/>
      <c r="G4" s="8"/>
    </row>
    <row r="5" spans="1:7" ht="15">
      <c r="A5" s="9" t="s">
        <v>243</v>
      </c>
      <c r="B5" s="9"/>
      <c r="C5" s="9"/>
      <c r="D5" s="9"/>
      <c r="E5" s="9"/>
      <c r="F5" s="9"/>
      <c r="G5" s="9"/>
    </row>
    <row r="6" spans="1:7" ht="15">
      <c r="A6" s="9" t="s">
        <v>4</v>
      </c>
      <c r="B6" s="9"/>
      <c r="C6" s="9"/>
      <c r="D6" s="9"/>
      <c r="E6" s="9"/>
      <c r="F6" s="9"/>
      <c r="G6" s="9"/>
    </row>
    <row r="7" spans="1:7" ht="15">
      <c r="A7" s="10"/>
      <c r="B7" s="11"/>
      <c r="C7" s="12"/>
      <c r="D7" s="13"/>
      <c r="E7" s="13"/>
      <c r="F7" s="14"/>
      <c r="G7" s="15"/>
    </row>
    <row r="8" spans="1:7" ht="25.5">
      <c r="A8" s="16" t="s">
        <v>5</v>
      </c>
      <c r="B8" s="17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9" t="s">
        <v>11</v>
      </c>
    </row>
    <row r="9" spans="1:7" ht="51">
      <c r="A9" s="20" t="s">
        <v>12</v>
      </c>
      <c r="B9" s="21" t="s">
        <v>13</v>
      </c>
      <c r="C9" s="21" t="s">
        <v>14</v>
      </c>
      <c r="D9" s="21"/>
      <c r="E9" s="21"/>
      <c r="F9" s="21"/>
      <c r="G9" s="22">
        <f>G10</f>
        <v>3112.3</v>
      </c>
    </row>
    <row r="10" spans="1:7" ht="15">
      <c r="A10" s="23" t="s">
        <v>15</v>
      </c>
      <c r="B10" s="24" t="s">
        <v>16</v>
      </c>
      <c r="C10" s="21" t="s">
        <v>14</v>
      </c>
      <c r="D10" s="21" t="s">
        <v>17</v>
      </c>
      <c r="E10" s="21"/>
      <c r="F10" s="21"/>
      <c r="G10" s="22">
        <f>G15+G11</f>
        <v>3112.3</v>
      </c>
    </row>
    <row r="11" spans="1:7" ht="38.25">
      <c r="A11" s="23" t="s">
        <v>117</v>
      </c>
      <c r="B11" s="25" t="s">
        <v>115</v>
      </c>
      <c r="C11" s="26" t="s">
        <v>14</v>
      </c>
      <c r="D11" s="26" t="s">
        <v>116</v>
      </c>
      <c r="E11" s="26"/>
      <c r="F11" s="26"/>
      <c r="G11" s="27">
        <f>G12</f>
        <v>1120</v>
      </c>
    </row>
    <row r="12" spans="1:7" ht="15">
      <c r="A12" s="23" t="s">
        <v>244</v>
      </c>
      <c r="B12" s="25" t="s">
        <v>118</v>
      </c>
      <c r="C12" s="26" t="s">
        <v>14</v>
      </c>
      <c r="D12" s="26" t="s">
        <v>116</v>
      </c>
      <c r="E12" s="26" t="s">
        <v>119</v>
      </c>
      <c r="F12" s="26"/>
      <c r="G12" s="27">
        <f>G14</f>
        <v>1120</v>
      </c>
    </row>
    <row r="13" spans="1:7" ht="102">
      <c r="A13" s="23"/>
      <c r="B13" s="25" t="s">
        <v>120</v>
      </c>
      <c r="C13" s="26" t="s">
        <v>14</v>
      </c>
      <c r="D13" s="26" t="s">
        <v>116</v>
      </c>
      <c r="E13" s="26" t="s">
        <v>119</v>
      </c>
      <c r="F13" s="26" t="s">
        <v>121</v>
      </c>
      <c r="G13" s="27">
        <f>G14</f>
        <v>1120</v>
      </c>
    </row>
    <row r="14" spans="1:7" ht="51">
      <c r="A14" s="23"/>
      <c r="B14" s="25" t="s">
        <v>245</v>
      </c>
      <c r="C14" s="26" t="s">
        <v>14</v>
      </c>
      <c r="D14" s="26" t="s">
        <v>116</v>
      </c>
      <c r="E14" s="26" t="s">
        <v>119</v>
      </c>
      <c r="F14" s="26" t="s">
        <v>123</v>
      </c>
      <c r="G14" s="27">
        <v>1120</v>
      </c>
    </row>
    <row r="15" spans="1:7" ht="51">
      <c r="A15" s="23" t="s">
        <v>18</v>
      </c>
      <c r="B15" s="25" t="s">
        <v>19</v>
      </c>
      <c r="C15" s="26" t="s">
        <v>14</v>
      </c>
      <c r="D15" s="26" t="s">
        <v>20</v>
      </c>
      <c r="E15" s="26"/>
      <c r="F15" s="26"/>
      <c r="G15" s="27">
        <f>G16+G19</f>
        <v>1992.3</v>
      </c>
    </row>
    <row r="16" spans="1:7" ht="25.5">
      <c r="A16" s="23" t="s">
        <v>246</v>
      </c>
      <c r="B16" s="49" t="s">
        <v>126</v>
      </c>
      <c r="C16" s="26" t="s">
        <v>14</v>
      </c>
      <c r="D16" s="50" t="s">
        <v>20</v>
      </c>
      <c r="E16" s="50" t="s">
        <v>127</v>
      </c>
      <c r="F16" s="50"/>
      <c r="G16" s="27">
        <f>G18</f>
        <v>132.3</v>
      </c>
    </row>
    <row r="17" spans="1:7" ht="102">
      <c r="A17" s="23"/>
      <c r="B17" s="25" t="s">
        <v>120</v>
      </c>
      <c r="C17" s="26" t="s">
        <v>14</v>
      </c>
      <c r="D17" s="50" t="s">
        <v>20</v>
      </c>
      <c r="E17" s="50" t="s">
        <v>127</v>
      </c>
      <c r="F17" s="50" t="s">
        <v>121</v>
      </c>
      <c r="G17" s="27">
        <f>G18</f>
        <v>132.3</v>
      </c>
    </row>
    <row r="18" spans="1:7" ht="51">
      <c r="A18" s="23"/>
      <c r="B18" s="25" t="s">
        <v>245</v>
      </c>
      <c r="C18" s="26" t="s">
        <v>14</v>
      </c>
      <c r="D18" s="50" t="s">
        <v>20</v>
      </c>
      <c r="E18" s="26" t="s">
        <v>127</v>
      </c>
      <c r="F18" s="50" t="s">
        <v>123</v>
      </c>
      <c r="G18" s="27">
        <v>132.3</v>
      </c>
    </row>
    <row r="19" spans="1:7" ht="38.25">
      <c r="A19" s="23" t="s">
        <v>21</v>
      </c>
      <c r="B19" s="25" t="s">
        <v>22</v>
      </c>
      <c r="C19" s="26" t="s">
        <v>14</v>
      </c>
      <c r="D19" s="26" t="s">
        <v>20</v>
      </c>
      <c r="E19" s="26" t="s">
        <v>23</v>
      </c>
      <c r="F19" s="26"/>
      <c r="G19" s="27">
        <f>G21</f>
        <v>1860</v>
      </c>
    </row>
    <row r="20" spans="1:7" ht="38.25">
      <c r="A20" s="23"/>
      <c r="B20" s="25" t="s">
        <v>24</v>
      </c>
      <c r="C20" s="26" t="s">
        <v>14</v>
      </c>
      <c r="D20" s="26" t="s">
        <v>20</v>
      </c>
      <c r="E20" s="26" t="s">
        <v>23</v>
      </c>
      <c r="F20" s="26" t="s">
        <v>25</v>
      </c>
      <c r="G20" s="27">
        <f>G21</f>
        <v>1860</v>
      </c>
    </row>
    <row r="21" spans="1:7" ht="38.25">
      <c r="A21" s="23"/>
      <c r="B21" s="25" t="s">
        <v>26</v>
      </c>
      <c r="C21" s="26" t="s">
        <v>14</v>
      </c>
      <c r="D21" s="26" t="s">
        <v>20</v>
      </c>
      <c r="E21" s="26" t="s">
        <v>23</v>
      </c>
      <c r="F21" s="26" t="s">
        <v>27</v>
      </c>
      <c r="G21" s="27">
        <f>1460+400</f>
        <v>1860</v>
      </c>
    </row>
    <row r="22" spans="1:7" ht="38.25">
      <c r="A22" s="20" t="s">
        <v>28</v>
      </c>
      <c r="B22" s="21" t="s">
        <v>29</v>
      </c>
      <c r="C22" s="21" t="s">
        <v>30</v>
      </c>
      <c r="D22" s="21"/>
      <c r="E22" s="21"/>
      <c r="F22" s="21"/>
      <c r="G22" s="22">
        <f>G23+G68+G73+G78+G93+G102+G107+G124+G129</f>
        <v>90560.6</v>
      </c>
    </row>
    <row r="23" spans="1:7" ht="15">
      <c r="A23" s="20" t="s">
        <v>31</v>
      </c>
      <c r="B23" s="24" t="s">
        <v>16</v>
      </c>
      <c r="C23" s="21" t="s">
        <v>30</v>
      </c>
      <c r="D23" s="21" t="s">
        <v>17</v>
      </c>
      <c r="E23" s="21"/>
      <c r="F23" s="21"/>
      <c r="G23" s="22">
        <f>G24+G36+G40</f>
        <v>20559.2</v>
      </c>
    </row>
    <row r="24" spans="1:7" ht="63.75">
      <c r="A24" s="23" t="s">
        <v>32</v>
      </c>
      <c r="B24" s="25" t="s">
        <v>33</v>
      </c>
      <c r="C24" s="26" t="s">
        <v>30</v>
      </c>
      <c r="D24" s="26" t="s">
        <v>34</v>
      </c>
      <c r="E24" s="26"/>
      <c r="F24" s="26"/>
      <c r="G24" s="27">
        <f>G25+G28+G33</f>
        <v>16111.6</v>
      </c>
    </row>
    <row r="25" spans="1:7" ht="38.25">
      <c r="A25" s="23" t="s">
        <v>247</v>
      </c>
      <c r="B25" s="25" t="s">
        <v>133</v>
      </c>
      <c r="C25" s="26" t="s">
        <v>30</v>
      </c>
      <c r="D25" s="26" t="s">
        <v>34</v>
      </c>
      <c r="E25" s="26" t="s">
        <v>134</v>
      </c>
      <c r="F25" s="26"/>
      <c r="G25" s="27">
        <f>G27</f>
        <v>1120</v>
      </c>
    </row>
    <row r="26" spans="1:7" ht="102">
      <c r="A26" s="23"/>
      <c r="B26" s="25" t="s">
        <v>120</v>
      </c>
      <c r="C26" s="26" t="s">
        <v>30</v>
      </c>
      <c r="D26" s="26" t="s">
        <v>34</v>
      </c>
      <c r="E26" s="26" t="s">
        <v>134</v>
      </c>
      <c r="F26" s="26" t="s">
        <v>121</v>
      </c>
      <c r="G26" s="27">
        <f>G27</f>
        <v>1120</v>
      </c>
    </row>
    <row r="27" spans="1:7" ht="38.25">
      <c r="A27" s="23"/>
      <c r="B27" s="49" t="s">
        <v>122</v>
      </c>
      <c r="C27" s="26" t="s">
        <v>30</v>
      </c>
      <c r="D27" s="26" t="s">
        <v>34</v>
      </c>
      <c r="E27" s="26" t="s">
        <v>134</v>
      </c>
      <c r="F27" s="26" t="s">
        <v>123</v>
      </c>
      <c r="G27" s="27">
        <v>1120</v>
      </c>
    </row>
    <row r="28" spans="1:7" ht="38.25">
      <c r="A28" s="28" t="s">
        <v>35</v>
      </c>
      <c r="B28" s="29" t="s">
        <v>36</v>
      </c>
      <c r="C28" s="26" t="s">
        <v>30</v>
      </c>
      <c r="D28" s="26" t="s">
        <v>34</v>
      </c>
      <c r="E28" s="26" t="s">
        <v>37</v>
      </c>
      <c r="F28" s="26"/>
      <c r="G28" s="27">
        <f>G30+G32</f>
        <v>14986</v>
      </c>
    </row>
    <row r="29" spans="1:7" ht="102">
      <c r="A29" s="28"/>
      <c r="B29" s="25" t="s">
        <v>120</v>
      </c>
      <c r="C29" s="26" t="s">
        <v>30</v>
      </c>
      <c r="D29" s="26" t="s">
        <v>34</v>
      </c>
      <c r="E29" s="26" t="s">
        <v>37</v>
      </c>
      <c r="F29" s="26" t="s">
        <v>121</v>
      </c>
      <c r="G29" s="27">
        <f>G30</f>
        <v>10846</v>
      </c>
    </row>
    <row r="30" spans="1:7" ht="51">
      <c r="A30" s="28"/>
      <c r="B30" s="49" t="s">
        <v>245</v>
      </c>
      <c r="C30" s="26" t="s">
        <v>30</v>
      </c>
      <c r="D30" s="26" t="s">
        <v>34</v>
      </c>
      <c r="E30" s="26" t="s">
        <v>37</v>
      </c>
      <c r="F30" s="26" t="s">
        <v>123</v>
      </c>
      <c r="G30" s="27">
        <f>10297.1+548.9</f>
        <v>10846</v>
      </c>
    </row>
    <row r="31" spans="1:7" ht="38.25">
      <c r="A31" s="28"/>
      <c r="B31" s="25" t="s">
        <v>24</v>
      </c>
      <c r="C31" s="26" t="s">
        <v>30</v>
      </c>
      <c r="D31" s="26" t="s">
        <v>34</v>
      </c>
      <c r="E31" s="26" t="s">
        <v>37</v>
      </c>
      <c r="F31" s="26" t="s">
        <v>25</v>
      </c>
      <c r="G31" s="27">
        <f>G32</f>
        <v>4140</v>
      </c>
    </row>
    <row r="32" spans="1:7" ht="38.25">
      <c r="A32" s="28"/>
      <c r="B32" s="25" t="s">
        <v>26</v>
      </c>
      <c r="C32" s="26" t="s">
        <v>30</v>
      </c>
      <c r="D32" s="26" t="s">
        <v>34</v>
      </c>
      <c r="E32" s="26" t="s">
        <v>37</v>
      </c>
      <c r="F32" s="26" t="s">
        <v>27</v>
      </c>
      <c r="G32" s="27">
        <f>1600+100+1800-360+1000</f>
        <v>4140</v>
      </c>
    </row>
    <row r="33" spans="1:7" ht="63.75">
      <c r="A33" s="23" t="s">
        <v>248</v>
      </c>
      <c r="B33" s="29" t="s">
        <v>138</v>
      </c>
      <c r="C33" s="26" t="s">
        <v>30</v>
      </c>
      <c r="D33" s="51" t="s">
        <v>34</v>
      </c>
      <c r="E33" s="51" t="s">
        <v>139</v>
      </c>
      <c r="F33" s="51"/>
      <c r="G33" s="52">
        <f>G35</f>
        <v>5.6</v>
      </c>
    </row>
    <row r="34" spans="1:7" ht="38.25">
      <c r="A34" s="23"/>
      <c r="B34" s="25" t="s">
        <v>24</v>
      </c>
      <c r="C34" s="26" t="s">
        <v>30</v>
      </c>
      <c r="D34" s="51" t="s">
        <v>34</v>
      </c>
      <c r="E34" s="51" t="s">
        <v>139</v>
      </c>
      <c r="F34" s="51" t="s">
        <v>25</v>
      </c>
      <c r="G34" s="52">
        <f>G35</f>
        <v>5.6</v>
      </c>
    </row>
    <row r="35" spans="1:7" ht="38.25">
      <c r="A35" s="23"/>
      <c r="B35" s="25" t="s">
        <v>26</v>
      </c>
      <c r="C35" s="26" t="s">
        <v>30</v>
      </c>
      <c r="D35" s="51" t="s">
        <v>34</v>
      </c>
      <c r="E35" s="51" t="s">
        <v>139</v>
      </c>
      <c r="F35" s="51" t="s">
        <v>27</v>
      </c>
      <c r="G35" s="27">
        <v>5.6</v>
      </c>
    </row>
    <row r="36" spans="1:7" ht="15">
      <c r="A36" s="53" t="s">
        <v>249</v>
      </c>
      <c r="B36" s="29" t="s">
        <v>147</v>
      </c>
      <c r="C36" s="26" t="s">
        <v>30</v>
      </c>
      <c r="D36" s="26" t="s">
        <v>148</v>
      </c>
      <c r="E36" s="26"/>
      <c r="F36" s="26"/>
      <c r="G36" s="27">
        <f>G37</f>
        <v>100</v>
      </c>
    </row>
    <row r="37" spans="1:7" ht="25.5">
      <c r="A37" s="53" t="s">
        <v>250</v>
      </c>
      <c r="B37" s="25" t="s">
        <v>150</v>
      </c>
      <c r="C37" s="26" t="s">
        <v>30</v>
      </c>
      <c r="D37" s="51" t="s">
        <v>148</v>
      </c>
      <c r="E37" s="51" t="s">
        <v>151</v>
      </c>
      <c r="F37" s="51"/>
      <c r="G37" s="52">
        <f>G39</f>
        <v>100</v>
      </c>
    </row>
    <row r="38" spans="1:7" ht="15">
      <c r="A38" s="53"/>
      <c r="B38" s="25" t="s">
        <v>152</v>
      </c>
      <c r="C38" s="26" t="s">
        <v>30</v>
      </c>
      <c r="D38" s="51" t="s">
        <v>148</v>
      </c>
      <c r="E38" s="51" t="s">
        <v>151</v>
      </c>
      <c r="F38" s="51" t="s">
        <v>153</v>
      </c>
      <c r="G38" s="52">
        <v>100</v>
      </c>
    </row>
    <row r="39" spans="1:7" ht="15">
      <c r="A39" s="53"/>
      <c r="B39" s="25" t="s">
        <v>154</v>
      </c>
      <c r="C39" s="26" t="s">
        <v>30</v>
      </c>
      <c r="D39" s="51" t="s">
        <v>148</v>
      </c>
      <c r="E39" s="51" t="s">
        <v>151</v>
      </c>
      <c r="F39" s="51" t="s">
        <v>155</v>
      </c>
      <c r="G39" s="27">
        <v>100</v>
      </c>
    </row>
    <row r="40" spans="1:7" ht="15">
      <c r="A40" s="28" t="s">
        <v>38</v>
      </c>
      <c r="B40" s="29" t="s">
        <v>39</v>
      </c>
      <c r="C40" s="26" t="s">
        <v>30</v>
      </c>
      <c r="D40" s="26" t="s">
        <v>40</v>
      </c>
      <c r="E40" s="26"/>
      <c r="F40" s="26"/>
      <c r="G40" s="27">
        <f>G41+G50+G53+G44+G47+G62+G65+G56+G59</f>
        <v>4347.6</v>
      </c>
    </row>
    <row r="41" spans="1:7" ht="38.25">
      <c r="A41" s="28" t="s">
        <v>251</v>
      </c>
      <c r="B41" s="29" t="s">
        <v>158</v>
      </c>
      <c r="C41" s="26" t="s">
        <v>30</v>
      </c>
      <c r="D41" s="26" t="s">
        <v>40</v>
      </c>
      <c r="E41" s="26" t="s">
        <v>159</v>
      </c>
      <c r="F41" s="26"/>
      <c r="G41" s="27">
        <f>G43</f>
        <v>82.6</v>
      </c>
    </row>
    <row r="42" spans="1:7" ht="38.25">
      <c r="A42" s="28"/>
      <c r="B42" s="25" t="s">
        <v>24</v>
      </c>
      <c r="C42" s="26" t="s">
        <v>30</v>
      </c>
      <c r="D42" s="26" t="s">
        <v>40</v>
      </c>
      <c r="E42" s="26" t="s">
        <v>159</v>
      </c>
      <c r="F42" s="26" t="s">
        <v>25</v>
      </c>
      <c r="G42" s="27">
        <f>G43</f>
        <v>82.6</v>
      </c>
    </row>
    <row r="43" spans="1:7" ht="38.25">
      <c r="A43" s="23"/>
      <c r="B43" s="25" t="s">
        <v>26</v>
      </c>
      <c r="C43" s="26" t="s">
        <v>30</v>
      </c>
      <c r="D43" s="26" t="s">
        <v>40</v>
      </c>
      <c r="E43" s="26" t="s">
        <v>159</v>
      </c>
      <c r="F43" s="26" t="s">
        <v>27</v>
      </c>
      <c r="G43" s="27">
        <v>82.6</v>
      </c>
    </row>
    <row r="44" spans="1:7" ht="51">
      <c r="A44" s="23" t="s">
        <v>252</v>
      </c>
      <c r="B44" s="29" t="s">
        <v>42</v>
      </c>
      <c r="C44" s="26" t="s">
        <v>30</v>
      </c>
      <c r="D44" s="26" t="s">
        <v>40</v>
      </c>
      <c r="E44" s="26" t="s">
        <v>43</v>
      </c>
      <c r="F44" s="26"/>
      <c r="G44" s="27">
        <f>G46</f>
        <v>136.6</v>
      </c>
    </row>
    <row r="45" spans="1:7" ht="38.25">
      <c r="A45" s="23"/>
      <c r="B45" s="25" t="s">
        <v>24</v>
      </c>
      <c r="C45" s="26" t="s">
        <v>30</v>
      </c>
      <c r="D45" s="26" t="s">
        <v>40</v>
      </c>
      <c r="E45" s="26" t="s">
        <v>43</v>
      </c>
      <c r="F45" s="26" t="s">
        <v>25</v>
      </c>
      <c r="G45" s="27">
        <f>G46</f>
        <v>136.6</v>
      </c>
    </row>
    <row r="46" spans="1:7" ht="38.25">
      <c r="A46" s="23"/>
      <c r="B46" s="25" t="s">
        <v>26</v>
      </c>
      <c r="C46" s="26" t="s">
        <v>30</v>
      </c>
      <c r="D46" s="26" t="s">
        <v>40</v>
      </c>
      <c r="E46" s="26" t="s">
        <v>43</v>
      </c>
      <c r="F46" s="26" t="s">
        <v>27</v>
      </c>
      <c r="G46" s="27">
        <f>180-43.4</f>
        <v>136.6</v>
      </c>
    </row>
    <row r="47" spans="1:7" ht="38.25">
      <c r="A47" s="28" t="s">
        <v>253</v>
      </c>
      <c r="B47" s="25" t="s">
        <v>45</v>
      </c>
      <c r="C47" s="26" t="s">
        <v>30</v>
      </c>
      <c r="D47" s="26" t="s">
        <v>40</v>
      </c>
      <c r="E47" s="26" t="s">
        <v>46</v>
      </c>
      <c r="F47" s="26"/>
      <c r="G47" s="27">
        <f>G49</f>
        <v>76.6</v>
      </c>
    </row>
    <row r="48" spans="1:7" ht="38.25">
      <c r="A48" s="28"/>
      <c r="B48" s="25" t="s">
        <v>24</v>
      </c>
      <c r="C48" s="26" t="s">
        <v>30</v>
      </c>
      <c r="D48" s="26" t="s">
        <v>40</v>
      </c>
      <c r="E48" s="26" t="s">
        <v>46</v>
      </c>
      <c r="F48" s="26" t="s">
        <v>25</v>
      </c>
      <c r="G48" s="27">
        <f>G49</f>
        <v>76.6</v>
      </c>
    </row>
    <row r="49" spans="1:7" ht="38.25">
      <c r="A49" s="23"/>
      <c r="B49" s="25" t="s">
        <v>26</v>
      </c>
      <c r="C49" s="26" t="s">
        <v>30</v>
      </c>
      <c r="D49" s="26" t="s">
        <v>40</v>
      </c>
      <c r="E49" s="26" t="s">
        <v>46</v>
      </c>
      <c r="F49" s="26" t="s">
        <v>27</v>
      </c>
      <c r="G49" s="27">
        <f>70+6.6</f>
        <v>76.6</v>
      </c>
    </row>
    <row r="50" spans="1:7" ht="38.25">
      <c r="A50" s="28" t="s">
        <v>41</v>
      </c>
      <c r="B50" s="29" t="s">
        <v>48</v>
      </c>
      <c r="C50" s="26" t="s">
        <v>30</v>
      </c>
      <c r="D50" s="26" t="s">
        <v>40</v>
      </c>
      <c r="E50" s="26" t="s">
        <v>49</v>
      </c>
      <c r="F50" s="26"/>
      <c r="G50" s="27">
        <f>G52</f>
        <v>176.6</v>
      </c>
    </row>
    <row r="51" spans="1:7" ht="38.25">
      <c r="A51" s="28"/>
      <c r="B51" s="25" t="s">
        <v>24</v>
      </c>
      <c r="C51" s="26" t="s">
        <v>30</v>
      </c>
      <c r="D51" s="26" t="s">
        <v>40</v>
      </c>
      <c r="E51" s="26" t="s">
        <v>49</v>
      </c>
      <c r="F51" s="26" t="s">
        <v>25</v>
      </c>
      <c r="G51" s="27">
        <f>G52</f>
        <v>176.6</v>
      </c>
    </row>
    <row r="52" spans="1:7" ht="38.25">
      <c r="A52" s="23"/>
      <c r="B52" s="25" t="s">
        <v>26</v>
      </c>
      <c r="C52" s="26" t="s">
        <v>30</v>
      </c>
      <c r="D52" s="26" t="s">
        <v>40</v>
      </c>
      <c r="E52" s="26" t="s">
        <v>49</v>
      </c>
      <c r="F52" s="26" t="s">
        <v>27</v>
      </c>
      <c r="G52" s="27">
        <f>140+36.6</f>
        <v>176.6</v>
      </c>
    </row>
    <row r="53" spans="1:7" ht="76.5">
      <c r="A53" s="28" t="s">
        <v>44</v>
      </c>
      <c r="B53" s="29" t="s">
        <v>51</v>
      </c>
      <c r="C53" s="26" t="s">
        <v>30</v>
      </c>
      <c r="D53" s="26" t="s">
        <v>40</v>
      </c>
      <c r="E53" s="26" t="s">
        <v>52</v>
      </c>
      <c r="F53" s="26"/>
      <c r="G53" s="31">
        <f>G55</f>
        <v>76.6</v>
      </c>
    </row>
    <row r="54" spans="1:7" ht="38.25">
      <c r="A54" s="28"/>
      <c r="B54" s="25" t="s">
        <v>24</v>
      </c>
      <c r="C54" s="26" t="s">
        <v>30</v>
      </c>
      <c r="D54" s="26" t="s">
        <v>40</v>
      </c>
      <c r="E54" s="26" t="s">
        <v>52</v>
      </c>
      <c r="F54" s="26" t="s">
        <v>25</v>
      </c>
      <c r="G54" s="31">
        <f>G55</f>
        <v>76.6</v>
      </c>
    </row>
    <row r="55" spans="1:7" ht="38.25">
      <c r="A55" s="23"/>
      <c r="B55" s="25" t="s">
        <v>26</v>
      </c>
      <c r="C55" s="26" t="s">
        <v>30</v>
      </c>
      <c r="D55" s="26" t="s">
        <v>40</v>
      </c>
      <c r="E55" s="26" t="s">
        <v>52</v>
      </c>
      <c r="F55" s="26" t="s">
        <v>27</v>
      </c>
      <c r="G55" s="27">
        <f>105-28.4</f>
        <v>76.6</v>
      </c>
    </row>
    <row r="56" spans="1:7" ht="63.75">
      <c r="A56" s="23" t="s">
        <v>47</v>
      </c>
      <c r="B56" s="25" t="s">
        <v>53</v>
      </c>
      <c r="C56" s="26" t="s">
        <v>30</v>
      </c>
      <c r="D56" s="26" t="s">
        <v>40</v>
      </c>
      <c r="E56" s="26" t="s">
        <v>54</v>
      </c>
      <c r="F56" s="26"/>
      <c r="G56" s="27">
        <f>G57</f>
        <v>86.6</v>
      </c>
    </row>
    <row r="57" spans="1:7" ht="38.25">
      <c r="A57" s="23"/>
      <c r="B57" s="25" t="s">
        <v>24</v>
      </c>
      <c r="C57" s="26" t="s">
        <v>30</v>
      </c>
      <c r="D57" s="26" t="s">
        <v>40</v>
      </c>
      <c r="E57" s="26" t="s">
        <v>54</v>
      </c>
      <c r="F57" s="26" t="s">
        <v>25</v>
      </c>
      <c r="G57" s="27">
        <f>G58</f>
        <v>86.6</v>
      </c>
    </row>
    <row r="58" spans="1:7" ht="38.25">
      <c r="A58" s="23"/>
      <c r="B58" s="25" t="s">
        <v>26</v>
      </c>
      <c r="C58" s="26" t="s">
        <v>30</v>
      </c>
      <c r="D58" s="26" t="s">
        <v>40</v>
      </c>
      <c r="E58" s="26" t="s">
        <v>54</v>
      </c>
      <c r="F58" s="26" t="s">
        <v>27</v>
      </c>
      <c r="G58" s="27">
        <f>65+21.6</f>
        <v>86.6</v>
      </c>
    </row>
    <row r="59" spans="1:7" ht="25.5">
      <c r="A59" s="23" t="s">
        <v>50</v>
      </c>
      <c r="B59" s="25" t="s">
        <v>55</v>
      </c>
      <c r="C59" s="26" t="s">
        <v>30</v>
      </c>
      <c r="D59" s="26" t="s">
        <v>40</v>
      </c>
      <c r="E59" s="26" t="s">
        <v>56</v>
      </c>
      <c r="F59" s="26"/>
      <c r="G59" s="27">
        <f>G60</f>
        <v>300</v>
      </c>
    </row>
    <row r="60" spans="1:7" ht="38.25">
      <c r="A60" s="23"/>
      <c r="B60" s="25" t="s">
        <v>24</v>
      </c>
      <c r="C60" s="26" t="s">
        <v>30</v>
      </c>
      <c r="D60" s="26" t="s">
        <v>40</v>
      </c>
      <c r="E60" s="26" t="s">
        <v>56</v>
      </c>
      <c r="F60" s="26" t="s">
        <v>25</v>
      </c>
      <c r="G60" s="27">
        <f>G61</f>
        <v>300</v>
      </c>
    </row>
    <row r="61" spans="1:7" ht="38.25">
      <c r="A61" s="23"/>
      <c r="B61" s="25" t="s">
        <v>26</v>
      </c>
      <c r="C61" s="26" t="s">
        <v>30</v>
      </c>
      <c r="D61" s="26" t="s">
        <v>40</v>
      </c>
      <c r="E61" s="26" t="s">
        <v>56</v>
      </c>
      <c r="F61" s="26" t="s">
        <v>27</v>
      </c>
      <c r="G61" s="27">
        <f>200+100</f>
        <v>300</v>
      </c>
    </row>
    <row r="62" spans="1:7" ht="51">
      <c r="A62" s="28" t="s">
        <v>254</v>
      </c>
      <c r="B62" s="29" t="s">
        <v>162</v>
      </c>
      <c r="C62" s="26" t="s">
        <v>30</v>
      </c>
      <c r="D62" s="26" t="s">
        <v>40</v>
      </c>
      <c r="E62" s="26" t="s">
        <v>163</v>
      </c>
      <c r="F62" s="26"/>
      <c r="G62" s="27">
        <f>G64</f>
        <v>72</v>
      </c>
    </row>
    <row r="63" spans="1:7" ht="15">
      <c r="A63" s="28"/>
      <c r="B63" s="29" t="s">
        <v>152</v>
      </c>
      <c r="C63" s="26" t="s">
        <v>30</v>
      </c>
      <c r="D63" s="26" t="s">
        <v>40</v>
      </c>
      <c r="E63" s="26" t="s">
        <v>163</v>
      </c>
      <c r="F63" s="26" t="s">
        <v>153</v>
      </c>
      <c r="G63" s="27">
        <v>72</v>
      </c>
    </row>
    <row r="64" spans="1:7" ht="15">
      <c r="A64" s="23"/>
      <c r="B64" s="33" t="s">
        <v>164</v>
      </c>
      <c r="C64" s="26" t="s">
        <v>30</v>
      </c>
      <c r="D64" s="26" t="s">
        <v>40</v>
      </c>
      <c r="E64" s="26" t="s">
        <v>163</v>
      </c>
      <c r="F64" s="26" t="s">
        <v>165</v>
      </c>
      <c r="G64" s="27">
        <v>72</v>
      </c>
    </row>
    <row r="65" spans="1:7" ht="51">
      <c r="A65" s="23" t="s">
        <v>255</v>
      </c>
      <c r="B65" s="29" t="s">
        <v>58</v>
      </c>
      <c r="C65" s="26" t="s">
        <v>30</v>
      </c>
      <c r="D65" s="26" t="s">
        <v>40</v>
      </c>
      <c r="E65" s="26" t="s">
        <v>59</v>
      </c>
      <c r="F65" s="26"/>
      <c r="G65" s="27">
        <f>G67</f>
        <v>3340</v>
      </c>
    </row>
    <row r="66" spans="1:7" ht="38.25">
      <c r="A66" s="23"/>
      <c r="B66" s="25" t="s">
        <v>24</v>
      </c>
      <c r="C66" s="26" t="s">
        <v>30</v>
      </c>
      <c r="D66" s="26" t="s">
        <v>40</v>
      </c>
      <c r="E66" s="26" t="s">
        <v>59</v>
      </c>
      <c r="F66" s="26" t="s">
        <v>25</v>
      </c>
      <c r="G66" s="27">
        <f>G67</f>
        <v>3340</v>
      </c>
    </row>
    <row r="67" spans="1:7" ht="38.25">
      <c r="A67" s="23"/>
      <c r="B67" s="25" t="s">
        <v>26</v>
      </c>
      <c r="C67" s="26" t="s">
        <v>30</v>
      </c>
      <c r="D67" s="26" t="s">
        <v>40</v>
      </c>
      <c r="E67" s="26" t="s">
        <v>59</v>
      </c>
      <c r="F67" s="26" t="s">
        <v>27</v>
      </c>
      <c r="G67" s="27">
        <f>1440+2200-300</f>
        <v>3340</v>
      </c>
    </row>
    <row r="68" spans="1:7" ht="25.5">
      <c r="A68" s="20" t="s">
        <v>60</v>
      </c>
      <c r="B68" s="24" t="s">
        <v>61</v>
      </c>
      <c r="C68" s="21" t="s">
        <v>30</v>
      </c>
      <c r="D68" s="21" t="s">
        <v>62</v>
      </c>
      <c r="E68" s="21"/>
      <c r="F68" s="21"/>
      <c r="G68" s="22">
        <f>G69</f>
        <v>497</v>
      </c>
    </row>
    <row r="69" spans="1:7" ht="38.25">
      <c r="A69" s="23" t="s">
        <v>63</v>
      </c>
      <c r="B69" s="25" t="s">
        <v>64</v>
      </c>
      <c r="C69" s="26" t="s">
        <v>30</v>
      </c>
      <c r="D69" s="26" t="s">
        <v>65</v>
      </c>
      <c r="E69" s="26"/>
      <c r="F69" s="26"/>
      <c r="G69" s="27">
        <f>G70</f>
        <v>497</v>
      </c>
    </row>
    <row r="70" spans="1:7" ht="102">
      <c r="A70" s="23" t="s">
        <v>66</v>
      </c>
      <c r="B70" s="29" t="s">
        <v>67</v>
      </c>
      <c r="C70" s="26" t="s">
        <v>30</v>
      </c>
      <c r="D70" s="26" t="s">
        <v>65</v>
      </c>
      <c r="E70" s="26" t="s">
        <v>68</v>
      </c>
      <c r="F70" s="26"/>
      <c r="G70" s="27">
        <f>G72</f>
        <v>497</v>
      </c>
    </row>
    <row r="71" spans="1:7" ht="38.25">
      <c r="A71" s="23"/>
      <c r="B71" s="25" t="s">
        <v>24</v>
      </c>
      <c r="C71" s="26" t="s">
        <v>30</v>
      </c>
      <c r="D71" s="26" t="s">
        <v>65</v>
      </c>
      <c r="E71" s="26" t="s">
        <v>68</v>
      </c>
      <c r="F71" s="26" t="s">
        <v>25</v>
      </c>
      <c r="G71" s="27">
        <f>G72</f>
        <v>497</v>
      </c>
    </row>
    <row r="72" spans="1:7" ht="38.25">
      <c r="A72" s="23"/>
      <c r="B72" s="25" t="s">
        <v>26</v>
      </c>
      <c r="C72" s="26" t="s">
        <v>30</v>
      </c>
      <c r="D72" s="26" t="s">
        <v>65</v>
      </c>
      <c r="E72" s="26" t="s">
        <v>68</v>
      </c>
      <c r="F72" s="26" t="s">
        <v>27</v>
      </c>
      <c r="G72" s="27">
        <f>380+117</f>
        <v>497</v>
      </c>
    </row>
    <row r="73" spans="1:7" ht="15">
      <c r="A73" s="20" t="s">
        <v>256</v>
      </c>
      <c r="B73" s="24" t="s">
        <v>174</v>
      </c>
      <c r="C73" s="21" t="s">
        <v>30</v>
      </c>
      <c r="D73" s="21" t="s">
        <v>175</v>
      </c>
      <c r="E73" s="21"/>
      <c r="F73" s="21"/>
      <c r="G73" s="22">
        <f>G74</f>
        <v>433.6</v>
      </c>
    </row>
    <row r="74" spans="1:7" ht="15">
      <c r="A74" s="23" t="s">
        <v>257</v>
      </c>
      <c r="B74" s="25" t="s">
        <v>177</v>
      </c>
      <c r="C74" s="26" t="s">
        <v>30</v>
      </c>
      <c r="D74" s="26" t="s">
        <v>178</v>
      </c>
      <c r="E74" s="26"/>
      <c r="F74" s="26"/>
      <c r="G74" s="27">
        <f>G75</f>
        <v>433.6</v>
      </c>
    </row>
    <row r="75" spans="1:7" ht="102">
      <c r="A75" s="23" t="s">
        <v>258</v>
      </c>
      <c r="B75" s="54" t="s">
        <v>180</v>
      </c>
      <c r="C75" s="26" t="s">
        <v>30</v>
      </c>
      <c r="D75" s="26" t="s">
        <v>178</v>
      </c>
      <c r="E75" s="26" t="s">
        <v>181</v>
      </c>
      <c r="F75" s="26"/>
      <c r="G75" s="27">
        <f>G77</f>
        <v>433.6</v>
      </c>
    </row>
    <row r="76" spans="1:7" ht="38.25">
      <c r="A76" s="23"/>
      <c r="B76" s="25" t="s">
        <v>24</v>
      </c>
      <c r="C76" s="26" t="s">
        <v>30</v>
      </c>
      <c r="D76" s="26" t="s">
        <v>178</v>
      </c>
      <c r="E76" s="26" t="s">
        <v>181</v>
      </c>
      <c r="F76" s="26" t="s">
        <v>25</v>
      </c>
      <c r="G76" s="27">
        <f>G77</f>
        <v>433.6</v>
      </c>
    </row>
    <row r="77" spans="1:7" ht="38.25">
      <c r="A77" s="23"/>
      <c r="B77" s="25" t="s">
        <v>26</v>
      </c>
      <c r="C77" s="26" t="s">
        <v>30</v>
      </c>
      <c r="D77" s="26" t="s">
        <v>178</v>
      </c>
      <c r="E77" s="26" t="s">
        <v>181</v>
      </c>
      <c r="F77" s="26" t="s">
        <v>27</v>
      </c>
      <c r="G77" s="27">
        <v>433.6</v>
      </c>
    </row>
    <row r="78" spans="1:7" ht="15">
      <c r="A78" s="20" t="s">
        <v>69</v>
      </c>
      <c r="B78" s="24" t="s">
        <v>70</v>
      </c>
      <c r="C78" s="21" t="s">
        <v>30</v>
      </c>
      <c r="D78" s="32" t="s">
        <v>71</v>
      </c>
      <c r="E78" s="32"/>
      <c r="F78" s="32"/>
      <c r="G78" s="22">
        <f>G79</f>
        <v>45079.600000000006</v>
      </c>
    </row>
    <row r="79" spans="1:7" ht="15">
      <c r="A79" s="23" t="s">
        <v>72</v>
      </c>
      <c r="B79" s="25" t="s">
        <v>73</v>
      </c>
      <c r="C79" s="26" t="s">
        <v>30</v>
      </c>
      <c r="D79" s="26" t="s">
        <v>74</v>
      </c>
      <c r="E79" s="26"/>
      <c r="F79" s="26"/>
      <c r="G79" s="27">
        <f>G81+G84+G87+G90</f>
        <v>45079.600000000006</v>
      </c>
    </row>
    <row r="80" spans="1:7" ht="51">
      <c r="A80" s="23"/>
      <c r="B80" s="29" t="s">
        <v>75</v>
      </c>
      <c r="C80" s="26" t="s">
        <v>30</v>
      </c>
      <c r="D80" s="26" t="s">
        <v>74</v>
      </c>
      <c r="E80" s="26" t="s">
        <v>76</v>
      </c>
      <c r="F80" s="26"/>
      <c r="G80" s="27">
        <f>G81+G84+G87+G90</f>
        <v>45079.600000000006</v>
      </c>
    </row>
    <row r="81" spans="1:7" ht="25.5">
      <c r="A81" s="23" t="s">
        <v>77</v>
      </c>
      <c r="B81" s="29" t="s">
        <v>78</v>
      </c>
      <c r="C81" s="26" t="s">
        <v>30</v>
      </c>
      <c r="D81" s="26" t="s">
        <v>74</v>
      </c>
      <c r="E81" s="26" t="s">
        <v>79</v>
      </c>
      <c r="F81" s="26"/>
      <c r="G81" s="27">
        <f>G83</f>
        <v>22297.538</v>
      </c>
    </row>
    <row r="82" spans="1:7" ht="38.25">
      <c r="A82" s="23"/>
      <c r="B82" s="25" t="s">
        <v>24</v>
      </c>
      <c r="C82" s="26" t="s">
        <v>30</v>
      </c>
      <c r="D82" s="26" t="s">
        <v>74</v>
      </c>
      <c r="E82" s="26" t="s">
        <v>79</v>
      </c>
      <c r="F82" s="26" t="s">
        <v>25</v>
      </c>
      <c r="G82" s="27">
        <f>G83</f>
        <v>22297.538</v>
      </c>
    </row>
    <row r="83" spans="1:7" ht="38.25">
      <c r="A83" s="23"/>
      <c r="B83" s="25" t="s">
        <v>26</v>
      </c>
      <c r="C83" s="26" t="s">
        <v>30</v>
      </c>
      <c r="D83" s="26" t="s">
        <v>74</v>
      </c>
      <c r="E83" s="26" t="s">
        <v>79</v>
      </c>
      <c r="F83" s="26" t="s">
        <v>27</v>
      </c>
      <c r="G83" s="27">
        <f>23915.9-1413.362-205</f>
        <v>22297.538</v>
      </c>
    </row>
    <row r="84" spans="1:7" ht="38.25">
      <c r="A84" s="23" t="s">
        <v>259</v>
      </c>
      <c r="B84" s="29" t="s">
        <v>186</v>
      </c>
      <c r="C84" s="26" t="s">
        <v>30</v>
      </c>
      <c r="D84" s="26" t="s">
        <v>74</v>
      </c>
      <c r="E84" s="26" t="s">
        <v>187</v>
      </c>
      <c r="F84" s="26"/>
      <c r="G84" s="27">
        <f>G86</f>
        <v>726.9</v>
      </c>
    </row>
    <row r="85" spans="1:7" ht="38.25">
      <c r="A85" s="23"/>
      <c r="B85" s="25" t="s">
        <v>24</v>
      </c>
      <c r="C85" s="26" t="s">
        <v>30</v>
      </c>
      <c r="D85" s="26" t="s">
        <v>74</v>
      </c>
      <c r="E85" s="26" t="s">
        <v>187</v>
      </c>
      <c r="F85" s="26" t="s">
        <v>25</v>
      </c>
      <c r="G85" s="27">
        <f>G86</f>
        <v>726.9</v>
      </c>
    </row>
    <row r="86" spans="1:7" ht="38.25">
      <c r="A86" s="23"/>
      <c r="B86" s="25" t="s">
        <v>26</v>
      </c>
      <c r="C86" s="26" t="s">
        <v>30</v>
      </c>
      <c r="D86" s="26" t="s">
        <v>74</v>
      </c>
      <c r="E86" s="26" t="s">
        <v>187</v>
      </c>
      <c r="F86" s="26" t="s">
        <v>27</v>
      </c>
      <c r="G86" s="27">
        <v>726.9</v>
      </c>
    </row>
    <row r="87" spans="1:7" ht="25.5">
      <c r="A87" s="23" t="s">
        <v>80</v>
      </c>
      <c r="B87" s="29" t="s">
        <v>81</v>
      </c>
      <c r="C87" s="26" t="s">
        <v>30</v>
      </c>
      <c r="D87" s="26" t="s">
        <v>74</v>
      </c>
      <c r="E87" s="26" t="s">
        <v>82</v>
      </c>
      <c r="F87" s="26"/>
      <c r="G87" s="27">
        <f>G89</f>
        <v>10276.015</v>
      </c>
    </row>
    <row r="88" spans="1:7" ht="38.25">
      <c r="A88" s="23"/>
      <c r="B88" s="25" t="s">
        <v>24</v>
      </c>
      <c r="C88" s="26" t="s">
        <v>30</v>
      </c>
      <c r="D88" s="26" t="s">
        <v>74</v>
      </c>
      <c r="E88" s="26" t="s">
        <v>82</v>
      </c>
      <c r="F88" s="26" t="s">
        <v>25</v>
      </c>
      <c r="G88" s="27">
        <f>G89</f>
        <v>10276.015</v>
      </c>
    </row>
    <row r="89" spans="1:7" ht="38.25">
      <c r="A89" s="23"/>
      <c r="B89" s="25" t="s">
        <v>26</v>
      </c>
      <c r="C89" s="26" t="s">
        <v>30</v>
      </c>
      <c r="D89" s="26" t="s">
        <v>74</v>
      </c>
      <c r="E89" s="26" t="s">
        <v>82</v>
      </c>
      <c r="F89" s="26" t="s">
        <v>27</v>
      </c>
      <c r="G89" s="27">
        <f>8285.1+1990.915</f>
        <v>10276.015</v>
      </c>
    </row>
    <row r="90" spans="1:7" ht="25.5">
      <c r="A90" s="23" t="s">
        <v>83</v>
      </c>
      <c r="B90" s="29" t="s">
        <v>84</v>
      </c>
      <c r="C90" s="26" t="s">
        <v>30</v>
      </c>
      <c r="D90" s="26" t="s">
        <v>74</v>
      </c>
      <c r="E90" s="26" t="s">
        <v>85</v>
      </c>
      <c r="F90" s="26"/>
      <c r="G90" s="27">
        <f>G92</f>
        <v>11779.147</v>
      </c>
    </row>
    <row r="91" spans="1:7" ht="38.25">
      <c r="A91" s="23"/>
      <c r="B91" s="25" t="s">
        <v>24</v>
      </c>
      <c r="C91" s="26" t="s">
        <v>30</v>
      </c>
      <c r="D91" s="26" t="s">
        <v>74</v>
      </c>
      <c r="E91" s="26" t="s">
        <v>85</v>
      </c>
      <c r="F91" s="26" t="s">
        <v>25</v>
      </c>
      <c r="G91" s="27">
        <f>G92</f>
        <v>11779.147</v>
      </c>
    </row>
    <row r="92" spans="1:7" ht="38.25">
      <c r="A92" s="23"/>
      <c r="B92" s="25" t="s">
        <v>26</v>
      </c>
      <c r="C92" s="26" t="s">
        <v>30</v>
      </c>
      <c r="D92" s="26" t="s">
        <v>74</v>
      </c>
      <c r="E92" s="26" t="s">
        <v>85</v>
      </c>
      <c r="F92" s="26" t="s">
        <v>27</v>
      </c>
      <c r="G92" s="27">
        <f>12456.7-577.553-100</f>
        <v>11779.147</v>
      </c>
    </row>
    <row r="93" spans="1:7" ht="15">
      <c r="A93" s="20" t="s">
        <v>260</v>
      </c>
      <c r="B93" s="24" t="s">
        <v>191</v>
      </c>
      <c r="C93" s="21" t="s">
        <v>30</v>
      </c>
      <c r="D93" s="21" t="s">
        <v>192</v>
      </c>
      <c r="E93" s="21"/>
      <c r="F93" s="21"/>
      <c r="G93" s="22">
        <f>G94+G98</f>
        <v>607.3</v>
      </c>
    </row>
    <row r="94" spans="1:7" ht="25.5">
      <c r="A94" s="23" t="s">
        <v>261</v>
      </c>
      <c r="B94" s="25" t="s">
        <v>194</v>
      </c>
      <c r="C94" s="26" t="s">
        <v>30</v>
      </c>
      <c r="D94" s="26" t="s">
        <v>195</v>
      </c>
      <c r="E94" s="26"/>
      <c r="F94" s="26"/>
      <c r="G94" s="27">
        <f>G95</f>
        <v>67.3</v>
      </c>
    </row>
    <row r="95" spans="1:7" ht="114.75">
      <c r="A95" s="23" t="s">
        <v>262</v>
      </c>
      <c r="B95" s="25" t="s">
        <v>197</v>
      </c>
      <c r="C95" s="26" t="s">
        <v>30</v>
      </c>
      <c r="D95" s="26" t="s">
        <v>195</v>
      </c>
      <c r="E95" s="26" t="s">
        <v>198</v>
      </c>
      <c r="F95" s="26"/>
      <c r="G95" s="27">
        <f>G97</f>
        <v>67.3</v>
      </c>
    </row>
    <row r="96" spans="1:7" ht="38.25">
      <c r="A96" s="23"/>
      <c r="B96" s="25" t="s">
        <v>24</v>
      </c>
      <c r="C96" s="26" t="s">
        <v>30</v>
      </c>
      <c r="D96" s="26" t="s">
        <v>195</v>
      </c>
      <c r="E96" s="26" t="s">
        <v>198</v>
      </c>
      <c r="F96" s="26" t="s">
        <v>25</v>
      </c>
      <c r="G96" s="27">
        <f>G97</f>
        <v>67.3</v>
      </c>
    </row>
    <row r="97" spans="1:7" ht="38.25">
      <c r="A97" s="23"/>
      <c r="B97" s="25" t="s">
        <v>26</v>
      </c>
      <c r="C97" s="26" t="s">
        <v>30</v>
      </c>
      <c r="D97" s="26" t="s">
        <v>195</v>
      </c>
      <c r="E97" s="26" t="s">
        <v>198</v>
      </c>
      <c r="F97" s="26" t="s">
        <v>27</v>
      </c>
      <c r="G97" s="27">
        <v>67.3</v>
      </c>
    </row>
    <row r="98" spans="1:7" ht="15">
      <c r="A98" s="23" t="s">
        <v>263</v>
      </c>
      <c r="B98" s="29" t="s">
        <v>200</v>
      </c>
      <c r="C98" s="26" t="s">
        <v>30</v>
      </c>
      <c r="D98" s="26" t="s">
        <v>201</v>
      </c>
      <c r="E98" s="26"/>
      <c r="F98" s="26"/>
      <c r="G98" s="27">
        <f>G99</f>
        <v>540</v>
      </c>
    </row>
    <row r="99" spans="1:7" ht="63.75">
      <c r="A99" s="23" t="s">
        <v>264</v>
      </c>
      <c r="B99" s="29" t="s">
        <v>203</v>
      </c>
      <c r="C99" s="26" t="s">
        <v>30</v>
      </c>
      <c r="D99" s="26" t="s">
        <v>201</v>
      </c>
      <c r="E99" s="26" t="s">
        <v>204</v>
      </c>
      <c r="F99" s="26"/>
      <c r="G99" s="27">
        <f>G101</f>
        <v>540</v>
      </c>
    </row>
    <row r="100" spans="1:7" ht="38.25">
      <c r="A100" s="23"/>
      <c r="B100" s="25" t="s">
        <v>24</v>
      </c>
      <c r="C100" s="26" t="s">
        <v>30</v>
      </c>
      <c r="D100" s="26" t="s">
        <v>201</v>
      </c>
      <c r="E100" s="26" t="s">
        <v>204</v>
      </c>
      <c r="F100" s="26" t="s">
        <v>25</v>
      </c>
      <c r="G100" s="27">
        <f>G101</f>
        <v>540</v>
      </c>
    </row>
    <row r="101" spans="1:7" ht="38.25">
      <c r="A101" s="23"/>
      <c r="B101" s="25" t="s">
        <v>26</v>
      </c>
      <c r="C101" s="26" t="s">
        <v>30</v>
      </c>
      <c r="D101" s="26" t="s">
        <v>201</v>
      </c>
      <c r="E101" s="26" t="s">
        <v>204</v>
      </c>
      <c r="F101" s="26" t="s">
        <v>27</v>
      </c>
      <c r="G101" s="27">
        <v>540</v>
      </c>
    </row>
    <row r="102" spans="1:7" ht="15">
      <c r="A102" s="20" t="s">
        <v>86</v>
      </c>
      <c r="B102" s="24" t="s">
        <v>87</v>
      </c>
      <c r="C102" s="21" t="s">
        <v>30</v>
      </c>
      <c r="D102" s="21" t="s">
        <v>88</v>
      </c>
      <c r="E102" s="21"/>
      <c r="F102" s="21"/>
      <c r="G102" s="22">
        <f>G103</f>
        <v>7810</v>
      </c>
    </row>
    <row r="103" spans="1:7" ht="15">
      <c r="A103" s="23" t="s">
        <v>89</v>
      </c>
      <c r="B103" s="29" t="s">
        <v>90</v>
      </c>
      <c r="C103" s="26" t="s">
        <v>30</v>
      </c>
      <c r="D103" s="26" t="s">
        <v>91</v>
      </c>
      <c r="E103" s="26"/>
      <c r="F103" s="26"/>
      <c r="G103" s="27">
        <f>G104</f>
        <v>7810</v>
      </c>
    </row>
    <row r="104" spans="1:7" ht="63.75">
      <c r="A104" s="23" t="s">
        <v>92</v>
      </c>
      <c r="B104" s="29" t="s">
        <v>93</v>
      </c>
      <c r="C104" s="26" t="s">
        <v>30</v>
      </c>
      <c r="D104" s="26" t="s">
        <v>91</v>
      </c>
      <c r="E104" s="26" t="s">
        <v>94</v>
      </c>
      <c r="F104" s="26"/>
      <c r="G104" s="27">
        <f>G106</f>
        <v>7810</v>
      </c>
    </row>
    <row r="105" spans="1:7" ht="38.25">
      <c r="A105" s="23"/>
      <c r="B105" s="25" t="s">
        <v>24</v>
      </c>
      <c r="C105" s="26" t="s">
        <v>30</v>
      </c>
      <c r="D105" s="26" t="s">
        <v>91</v>
      </c>
      <c r="E105" s="26" t="s">
        <v>94</v>
      </c>
      <c r="F105" s="26" t="s">
        <v>25</v>
      </c>
      <c r="G105" s="27">
        <f>G106</f>
        <v>7810</v>
      </c>
    </row>
    <row r="106" spans="1:7" ht="38.25">
      <c r="A106" s="23"/>
      <c r="B106" s="25" t="s">
        <v>26</v>
      </c>
      <c r="C106" s="26" t="s">
        <v>30</v>
      </c>
      <c r="D106" s="26" t="s">
        <v>91</v>
      </c>
      <c r="E106" s="26" t="s">
        <v>94</v>
      </c>
      <c r="F106" s="26" t="s">
        <v>27</v>
      </c>
      <c r="G106" s="27">
        <f>4360+150+2900+300+100</f>
        <v>7810</v>
      </c>
    </row>
    <row r="107" spans="1:7" ht="15">
      <c r="A107" s="20" t="s">
        <v>265</v>
      </c>
      <c r="B107" s="24" t="s">
        <v>209</v>
      </c>
      <c r="C107" s="21" t="s">
        <v>30</v>
      </c>
      <c r="D107" s="21" t="s">
        <v>266</v>
      </c>
      <c r="E107" s="21"/>
      <c r="F107" s="21"/>
      <c r="G107" s="22">
        <f>G108+G112</f>
        <v>8428.900000000001</v>
      </c>
    </row>
    <row r="108" spans="1:7" ht="15">
      <c r="A108" s="23" t="s">
        <v>267</v>
      </c>
      <c r="B108" s="25" t="s">
        <v>211</v>
      </c>
      <c r="C108" s="26" t="s">
        <v>30</v>
      </c>
      <c r="D108" s="26" t="s">
        <v>212</v>
      </c>
      <c r="E108" s="26"/>
      <c r="F108" s="26"/>
      <c r="G108" s="27">
        <f>G109</f>
        <v>241.5</v>
      </c>
    </row>
    <row r="109" spans="1:7" ht="51">
      <c r="A109" s="23" t="s">
        <v>268</v>
      </c>
      <c r="B109" s="55" t="s">
        <v>214</v>
      </c>
      <c r="C109" s="26" t="s">
        <v>30</v>
      </c>
      <c r="D109" s="50" t="s">
        <v>212</v>
      </c>
      <c r="E109" s="26" t="s">
        <v>215</v>
      </c>
      <c r="F109" s="50"/>
      <c r="G109" s="27">
        <f>G111</f>
        <v>241.5</v>
      </c>
    </row>
    <row r="110" spans="1:7" ht="25.5">
      <c r="A110" s="23"/>
      <c r="B110" s="49" t="s">
        <v>216</v>
      </c>
      <c r="C110" s="26" t="s">
        <v>30</v>
      </c>
      <c r="D110" s="50" t="s">
        <v>212</v>
      </c>
      <c r="E110" s="26" t="s">
        <v>215</v>
      </c>
      <c r="F110" s="50" t="s">
        <v>217</v>
      </c>
      <c r="G110" s="27">
        <f>G111</f>
        <v>241.5</v>
      </c>
    </row>
    <row r="111" spans="1:7" ht="25.5">
      <c r="A111" s="23"/>
      <c r="B111" s="55" t="s">
        <v>218</v>
      </c>
      <c r="C111" s="26" t="s">
        <v>30</v>
      </c>
      <c r="D111" s="50" t="s">
        <v>212</v>
      </c>
      <c r="E111" s="26" t="s">
        <v>215</v>
      </c>
      <c r="F111" s="50" t="s">
        <v>219</v>
      </c>
      <c r="G111" s="27">
        <v>241.5</v>
      </c>
    </row>
    <row r="112" spans="1:7" ht="15">
      <c r="A112" s="23" t="s">
        <v>269</v>
      </c>
      <c r="B112" s="29" t="s">
        <v>221</v>
      </c>
      <c r="C112" s="26" t="s">
        <v>30</v>
      </c>
      <c r="D112" s="26" t="s">
        <v>222</v>
      </c>
      <c r="E112" s="26"/>
      <c r="F112" s="26"/>
      <c r="G112" s="27">
        <f>G113+G121+G118</f>
        <v>8187.400000000001</v>
      </c>
    </row>
    <row r="113" spans="1:7" ht="63.75">
      <c r="A113" s="28" t="s">
        <v>270</v>
      </c>
      <c r="B113" s="29" t="s">
        <v>224</v>
      </c>
      <c r="C113" s="26" t="s">
        <v>30</v>
      </c>
      <c r="D113" s="26" t="s">
        <v>222</v>
      </c>
      <c r="E113" s="26" t="s">
        <v>225</v>
      </c>
      <c r="F113" s="26"/>
      <c r="G113" s="27">
        <f>G115+G117</f>
        <v>1628.4</v>
      </c>
    </row>
    <row r="114" spans="1:7" ht="102">
      <c r="A114" s="28"/>
      <c r="B114" s="25" t="s">
        <v>120</v>
      </c>
      <c r="C114" s="26" t="s">
        <v>30</v>
      </c>
      <c r="D114" s="26" t="s">
        <v>222</v>
      </c>
      <c r="E114" s="26" t="s">
        <v>225</v>
      </c>
      <c r="F114" s="26" t="s">
        <v>121</v>
      </c>
      <c r="G114" s="27">
        <f>G115</f>
        <v>1526.4</v>
      </c>
    </row>
    <row r="115" spans="1:7" ht="25.5">
      <c r="A115" s="28"/>
      <c r="B115" s="25" t="s">
        <v>271</v>
      </c>
      <c r="C115" s="26" t="s">
        <v>30</v>
      </c>
      <c r="D115" s="26" t="s">
        <v>222</v>
      </c>
      <c r="E115" s="26" t="s">
        <v>225</v>
      </c>
      <c r="F115" s="26" t="s">
        <v>123</v>
      </c>
      <c r="G115" s="27">
        <v>1526.4</v>
      </c>
    </row>
    <row r="116" spans="1:7" ht="38.25">
      <c r="A116" s="28"/>
      <c r="B116" s="25" t="s">
        <v>24</v>
      </c>
      <c r="C116" s="26" t="s">
        <v>30</v>
      </c>
      <c r="D116" s="26" t="s">
        <v>222</v>
      </c>
      <c r="E116" s="26" t="s">
        <v>225</v>
      </c>
      <c r="F116" s="26" t="s">
        <v>25</v>
      </c>
      <c r="G116" s="27">
        <f>G117</f>
        <v>102</v>
      </c>
    </row>
    <row r="117" spans="1:7" ht="38.25">
      <c r="A117" s="28"/>
      <c r="B117" s="25" t="s">
        <v>26</v>
      </c>
      <c r="C117" s="26" t="s">
        <v>30</v>
      </c>
      <c r="D117" s="26" t="s">
        <v>222</v>
      </c>
      <c r="E117" s="26" t="s">
        <v>225</v>
      </c>
      <c r="F117" s="26" t="s">
        <v>27</v>
      </c>
      <c r="G117" s="27">
        <v>102</v>
      </c>
    </row>
    <row r="118" spans="1:7" ht="63.75">
      <c r="A118" s="28" t="s">
        <v>272</v>
      </c>
      <c r="B118" s="29" t="s">
        <v>227</v>
      </c>
      <c r="C118" s="26" t="s">
        <v>30</v>
      </c>
      <c r="D118" s="26" t="s">
        <v>222</v>
      </c>
      <c r="E118" s="26" t="s">
        <v>228</v>
      </c>
      <c r="F118" s="26"/>
      <c r="G118" s="56">
        <f>G120</f>
        <v>5208.6</v>
      </c>
    </row>
    <row r="119" spans="1:7" ht="25.5">
      <c r="A119" s="28"/>
      <c r="B119" s="49" t="s">
        <v>216</v>
      </c>
      <c r="C119" s="26" t="s">
        <v>30</v>
      </c>
      <c r="D119" s="26" t="s">
        <v>222</v>
      </c>
      <c r="E119" s="26" t="s">
        <v>228</v>
      </c>
      <c r="F119" s="26" t="s">
        <v>217</v>
      </c>
      <c r="G119" s="56">
        <f>G120</f>
        <v>5208.6</v>
      </c>
    </row>
    <row r="120" spans="1:7" ht="25.5">
      <c r="A120" s="23"/>
      <c r="B120" s="55" t="s">
        <v>218</v>
      </c>
      <c r="C120" s="26" t="s">
        <v>30</v>
      </c>
      <c r="D120" s="26" t="s">
        <v>222</v>
      </c>
      <c r="E120" s="26" t="s">
        <v>228</v>
      </c>
      <c r="F120" s="26" t="s">
        <v>219</v>
      </c>
      <c r="G120" s="27">
        <v>5208.6</v>
      </c>
    </row>
    <row r="121" spans="1:7" ht="51">
      <c r="A121" s="28" t="s">
        <v>273</v>
      </c>
      <c r="B121" s="29" t="s">
        <v>231</v>
      </c>
      <c r="C121" s="26" t="s">
        <v>30</v>
      </c>
      <c r="D121" s="26" t="s">
        <v>222</v>
      </c>
      <c r="E121" s="26" t="s">
        <v>232</v>
      </c>
      <c r="F121" s="26"/>
      <c r="G121" s="27">
        <f>G122</f>
        <v>1350.4</v>
      </c>
    </row>
    <row r="122" spans="1:7" ht="25.5">
      <c r="A122" s="28"/>
      <c r="B122" s="49" t="s">
        <v>216</v>
      </c>
      <c r="C122" s="26" t="s">
        <v>30</v>
      </c>
      <c r="D122" s="26" t="s">
        <v>222</v>
      </c>
      <c r="E122" s="26" t="s">
        <v>232</v>
      </c>
      <c r="F122" s="26" t="s">
        <v>217</v>
      </c>
      <c r="G122" s="27">
        <f>G123</f>
        <v>1350.4</v>
      </c>
    </row>
    <row r="123" spans="1:7" ht="25.5">
      <c r="A123" s="23"/>
      <c r="B123" s="57" t="s">
        <v>233</v>
      </c>
      <c r="C123" s="26" t="s">
        <v>30</v>
      </c>
      <c r="D123" s="26" t="s">
        <v>222</v>
      </c>
      <c r="E123" s="26" t="s">
        <v>232</v>
      </c>
      <c r="F123" s="26" t="s">
        <v>234</v>
      </c>
      <c r="G123" s="27">
        <v>1350.4</v>
      </c>
    </row>
    <row r="124" spans="1:7" ht="15">
      <c r="A124" s="20" t="s">
        <v>95</v>
      </c>
      <c r="B124" s="24" t="s">
        <v>96</v>
      </c>
      <c r="C124" s="21" t="s">
        <v>30</v>
      </c>
      <c r="D124" s="21" t="s">
        <v>97</v>
      </c>
      <c r="E124" s="21"/>
      <c r="F124" s="21"/>
      <c r="G124" s="22">
        <f>G125</f>
        <v>1220</v>
      </c>
    </row>
    <row r="125" spans="1:7" ht="15">
      <c r="A125" s="23" t="s">
        <v>98</v>
      </c>
      <c r="B125" s="29" t="s">
        <v>99</v>
      </c>
      <c r="C125" s="26" t="s">
        <v>30</v>
      </c>
      <c r="D125" s="26" t="s">
        <v>100</v>
      </c>
      <c r="E125" s="26"/>
      <c r="F125" s="26"/>
      <c r="G125" s="27">
        <f>G126</f>
        <v>1220</v>
      </c>
    </row>
    <row r="126" spans="1:7" ht="76.5">
      <c r="A126" s="23" t="s">
        <v>101</v>
      </c>
      <c r="B126" s="29" t="s">
        <v>102</v>
      </c>
      <c r="C126" s="26" t="s">
        <v>30</v>
      </c>
      <c r="D126" s="26" t="s">
        <v>100</v>
      </c>
      <c r="E126" s="26" t="s">
        <v>103</v>
      </c>
      <c r="F126" s="26"/>
      <c r="G126" s="27">
        <f>G128</f>
        <v>1220</v>
      </c>
    </row>
    <row r="127" spans="1:7" ht="38.25">
      <c r="A127" s="23"/>
      <c r="B127" s="25" t="s">
        <v>24</v>
      </c>
      <c r="C127" s="26" t="s">
        <v>30</v>
      </c>
      <c r="D127" s="26" t="s">
        <v>100</v>
      </c>
      <c r="E127" s="26" t="s">
        <v>103</v>
      </c>
      <c r="F127" s="26" t="s">
        <v>25</v>
      </c>
      <c r="G127" s="27">
        <f>G128</f>
        <v>1220</v>
      </c>
    </row>
    <row r="128" spans="1:7" ht="38.25">
      <c r="A128" s="23"/>
      <c r="B128" s="25" t="s">
        <v>26</v>
      </c>
      <c r="C128" s="26" t="s">
        <v>30</v>
      </c>
      <c r="D128" s="26" t="s">
        <v>100</v>
      </c>
      <c r="E128" s="26" t="s">
        <v>103</v>
      </c>
      <c r="F128" s="26" t="s">
        <v>27</v>
      </c>
      <c r="G128" s="27">
        <f>1170+160-110</f>
        <v>1220</v>
      </c>
    </row>
    <row r="129" spans="1:7" ht="15">
      <c r="A129" s="20" t="s">
        <v>104</v>
      </c>
      <c r="B129" s="24" t="s">
        <v>105</v>
      </c>
      <c r="C129" s="21" t="s">
        <v>30</v>
      </c>
      <c r="D129" s="21" t="s">
        <v>106</v>
      </c>
      <c r="E129" s="21"/>
      <c r="F129" s="21"/>
      <c r="G129" s="22">
        <f>G130</f>
        <v>5925</v>
      </c>
    </row>
    <row r="130" spans="1:7" ht="15">
      <c r="A130" s="23" t="s">
        <v>107</v>
      </c>
      <c r="B130" s="29" t="s">
        <v>108</v>
      </c>
      <c r="C130" s="26" t="s">
        <v>30</v>
      </c>
      <c r="D130" s="26" t="s">
        <v>109</v>
      </c>
      <c r="E130" s="26"/>
      <c r="F130" s="26"/>
      <c r="G130" s="27">
        <f>G131</f>
        <v>5925</v>
      </c>
    </row>
    <row r="131" spans="1:7" ht="51">
      <c r="A131" s="23" t="s">
        <v>110</v>
      </c>
      <c r="B131" s="33" t="s">
        <v>111</v>
      </c>
      <c r="C131" s="26" t="s">
        <v>30</v>
      </c>
      <c r="D131" s="26" t="s">
        <v>109</v>
      </c>
      <c r="E131" s="26" t="s">
        <v>112</v>
      </c>
      <c r="F131" s="26"/>
      <c r="G131" s="27">
        <f>G133</f>
        <v>5925</v>
      </c>
    </row>
    <row r="132" spans="1:7" ht="38.25">
      <c r="A132" s="23"/>
      <c r="B132" s="25" t="s">
        <v>24</v>
      </c>
      <c r="C132" s="26" t="s">
        <v>30</v>
      </c>
      <c r="D132" s="26" t="s">
        <v>109</v>
      </c>
      <c r="E132" s="26" t="s">
        <v>112</v>
      </c>
      <c r="F132" s="26" t="s">
        <v>25</v>
      </c>
      <c r="G132" s="27">
        <f>G133</f>
        <v>5925</v>
      </c>
    </row>
    <row r="133" spans="1:7" ht="38.25">
      <c r="A133" s="23"/>
      <c r="B133" s="25" t="s">
        <v>26</v>
      </c>
      <c r="C133" s="26" t="s">
        <v>30</v>
      </c>
      <c r="D133" s="26" t="s">
        <v>109</v>
      </c>
      <c r="E133" s="26" t="s">
        <v>112</v>
      </c>
      <c r="F133" s="26" t="s">
        <v>27</v>
      </c>
      <c r="G133" s="27">
        <f>5720+205</f>
        <v>5925</v>
      </c>
    </row>
    <row r="134" spans="1:7" ht="25.5">
      <c r="A134" s="20" t="s">
        <v>173</v>
      </c>
      <c r="B134" s="24" t="s">
        <v>274</v>
      </c>
      <c r="C134" s="21" t="s">
        <v>275</v>
      </c>
      <c r="D134" s="21"/>
      <c r="E134" s="21"/>
      <c r="F134" s="21"/>
      <c r="G134" s="22">
        <f>G135</f>
        <v>975</v>
      </c>
    </row>
    <row r="135" spans="1:7" ht="15">
      <c r="A135" s="20" t="s">
        <v>176</v>
      </c>
      <c r="B135" s="24" t="s">
        <v>16</v>
      </c>
      <c r="C135" s="21" t="s">
        <v>275</v>
      </c>
      <c r="D135" s="21" t="s">
        <v>17</v>
      </c>
      <c r="E135" s="21"/>
      <c r="F135" s="21"/>
      <c r="G135" s="22">
        <f>G136</f>
        <v>975</v>
      </c>
    </row>
    <row r="136" spans="1:7" ht="25.5">
      <c r="A136" s="28" t="s">
        <v>179</v>
      </c>
      <c r="B136" s="25" t="s">
        <v>141</v>
      </c>
      <c r="C136" s="26" t="s">
        <v>275</v>
      </c>
      <c r="D136" s="51" t="s">
        <v>142</v>
      </c>
      <c r="E136" s="51"/>
      <c r="F136" s="51"/>
      <c r="G136" s="52">
        <f>G137</f>
        <v>975</v>
      </c>
    </row>
    <row r="137" spans="1:7" ht="51">
      <c r="A137" s="28" t="s">
        <v>276</v>
      </c>
      <c r="B137" s="38" t="s">
        <v>144</v>
      </c>
      <c r="C137" s="26" t="s">
        <v>275</v>
      </c>
      <c r="D137" s="51" t="s">
        <v>142</v>
      </c>
      <c r="E137" s="51" t="s">
        <v>145</v>
      </c>
      <c r="F137" s="51"/>
      <c r="G137" s="52">
        <f>G139+G141</f>
        <v>975</v>
      </c>
    </row>
    <row r="138" spans="1:7" ht="89.25">
      <c r="A138" s="28"/>
      <c r="B138" s="25" t="s">
        <v>135</v>
      </c>
      <c r="C138" s="26" t="s">
        <v>275</v>
      </c>
      <c r="D138" s="51" t="s">
        <v>142</v>
      </c>
      <c r="E138" s="51" t="s">
        <v>145</v>
      </c>
      <c r="F138" s="51" t="s">
        <v>121</v>
      </c>
      <c r="G138" s="52">
        <f>G139</f>
        <v>970</v>
      </c>
    </row>
    <row r="139" spans="1:7" ht="38.25">
      <c r="A139" s="28"/>
      <c r="B139" s="63" t="s">
        <v>122</v>
      </c>
      <c r="C139" s="26" t="s">
        <v>275</v>
      </c>
      <c r="D139" s="51" t="s">
        <v>142</v>
      </c>
      <c r="E139" s="51" t="s">
        <v>145</v>
      </c>
      <c r="F139" s="51" t="s">
        <v>123</v>
      </c>
      <c r="G139" s="27">
        <v>970</v>
      </c>
    </row>
    <row r="140" spans="1:7" ht="38.25">
      <c r="A140" s="28"/>
      <c r="B140" s="25" t="s">
        <v>24</v>
      </c>
      <c r="C140" s="26" t="s">
        <v>275</v>
      </c>
      <c r="D140" s="51" t="s">
        <v>142</v>
      </c>
      <c r="E140" s="51" t="s">
        <v>145</v>
      </c>
      <c r="F140" s="51" t="s">
        <v>25</v>
      </c>
      <c r="G140" s="27">
        <f>G141</f>
        <v>5</v>
      </c>
    </row>
    <row r="141" spans="1:7" ht="38.25">
      <c r="A141" s="28"/>
      <c r="B141" s="25" t="s">
        <v>26</v>
      </c>
      <c r="C141" s="26" t="s">
        <v>275</v>
      </c>
      <c r="D141" s="51" t="s">
        <v>142</v>
      </c>
      <c r="E141" s="51" t="s">
        <v>145</v>
      </c>
      <c r="F141" s="51" t="s">
        <v>27</v>
      </c>
      <c r="G141" s="27">
        <v>5</v>
      </c>
    </row>
    <row r="142" spans="1:7" ht="15">
      <c r="A142" s="34"/>
      <c r="B142" s="35" t="s">
        <v>113</v>
      </c>
      <c r="C142" s="36"/>
      <c r="D142" s="32"/>
      <c r="E142" s="32"/>
      <c r="F142" s="32"/>
      <c r="G142" s="37">
        <f>G22+G134+G9</f>
        <v>94647.90000000001</v>
      </c>
    </row>
  </sheetData>
  <sheetProtection/>
  <mergeCells count="4">
    <mergeCell ref="A1:G1"/>
    <mergeCell ref="A2:G2"/>
    <mergeCell ref="A5:G5"/>
    <mergeCell ref="A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2015-12-11T10:52:55Z</dcterms:created>
  <dcterms:modified xsi:type="dcterms:W3CDTF">2015-12-11T10:58:36Z</dcterms:modified>
  <cp:category/>
  <cp:version/>
  <cp:contentType/>
  <cp:contentStatus/>
</cp:coreProperties>
</file>