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660" windowWidth="11205" windowHeight="2385" tabRatio="865"/>
  </bookViews>
  <sheets>
    <sheet name="Изменения прил.6" sheetId="80" r:id="rId1"/>
    <sheet name="функц. прил.2" sheetId="72" r:id="rId2"/>
    <sheet name="ведом. прил.3" sheetId="56" r:id="rId3"/>
    <sheet name="Лист1" sheetId="71" r:id="rId4"/>
  </sheets>
  <definedNames>
    <definedName name="_xlnm._FilterDatabase" localSheetId="2" hidden="1">'ведом. прил.3'!$A$24:$F$128</definedName>
    <definedName name="_xlnm._FilterDatabase" localSheetId="0" hidden="1">'Изменения прил.6'!$A$21:$F$44</definedName>
    <definedName name="_xlnm._FilterDatabase" localSheetId="1" hidden="1">'функц. прил.2'!$A$15:$E$130</definedName>
  </definedNames>
  <calcPr calcId="145621" refMode="R1C1"/>
</workbook>
</file>

<file path=xl/calcChain.xml><?xml version="1.0" encoding="utf-8"?>
<calcChain xmlns="http://schemas.openxmlformats.org/spreadsheetml/2006/main">
  <c r="F85" i="72" l="1"/>
  <c r="G83" i="56"/>
  <c r="G19" i="80" l="1"/>
  <c r="F21" i="72" l="1"/>
  <c r="G21" i="56"/>
  <c r="G37" i="80" l="1"/>
  <c r="G38" i="80"/>
  <c r="G49" i="80"/>
  <c r="G48" i="80"/>
  <c r="G47" i="80" s="1"/>
  <c r="G46" i="80" s="1"/>
  <c r="G45" i="80" s="1"/>
  <c r="G42" i="80"/>
  <c r="G40" i="80"/>
  <c r="G35" i="80"/>
  <c r="G34" i="80"/>
  <c r="G32" i="80" s="1"/>
  <c r="G29" i="80"/>
  <c r="G28" i="80" s="1"/>
  <c r="G27" i="80" s="1"/>
  <c r="G25" i="80"/>
  <c r="G23" i="80"/>
  <c r="G22" i="80"/>
  <c r="G21" i="80" s="1"/>
  <c r="G20" i="80" s="1"/>
  <c r="G17" i="80"/>
  <c r="G16" i="80"/>
  <c r="G15" i="80" s="1"/>
  <c r="G13" i="80"/>
  <c r="G12" i="80"/>
  <c r="G11" i="80" s="1"/>
  <c r="G39" i="80" l="1"/>
  <c r="G33" i="80"/>
  <c r="G31" i="80"/>
  <c r="G10" i="80"/>
  <c r="G9" i="80" s="1"/>
  <c r="G32" i="56"/>
  <c r="G30" i="56"/>
  <c r="F30" i="72"/>
  <c r="F28" i="72"/>
  <c r="G14" i="56"/>
  <c r="F14" i="72"/>
  <c r="G51" i="80" l="1"/>
  <c r="G112" i="56"/>
  <c r="G124" i="56"/>
  <c r="F126" i="72"/>
  <c r="F114" i="72"/>
  <c r="F48" i="72" l="1"/>
  <c r="G61" i="56"/>
  <c r="G120" i="56" l="1"/>
  <c r="F122" i="72"/>
  <c r="G140" i="56" l="1"/>
  <c r="F35" i="72"/>
  <c r="F133" i="72" l="1"/>
  <c r="G106" i="56" l="1"/>
  <c r="F108" i="72"/>
  <c r="F138" i="72" l="1"/>
  <c r="G136" i="56"/>
  <c r="F94" i="72"/>
  <c r="G92" i="56"/>
  <c r="G90" i="56" s="1"/>
  <c r="F74" i="72" l="1"/>
  <c r="G72" i="56"/>
  <c r="F57" i="72"/>
  <c r="G49" i="56"/>
  <c r="G131" i="56"/>
  <c r="G58" i="56"/>
  <c r="F66" i="72"/>
  <c r="F60" i="72"/>
  <c r="G52" i="56"/>
  <c r="G67" i="56"/>
  <c r="G46" i="56"/>
  <c r="F54" i="72"/>
  <c r="F63" i="72"/>
  <c r="G55" i="56"/>
  <c r="G89" i="56"/>
  <c r="F91" i="72"/>
  <c r="F69" i="72" l="1"/>
  <c r="F47" i="72" l="1"/>
  <c r="F46" i="72" s="1"/>
  <c r="G60" i="56"/>
  <c r="G59" i="56" s="1"/>
  <c r="G57" i="56" l="1"/>
  <c r="G56" i="56" s="1"/>
  <c r="F65" i="72" l="1"/>
  <c r="F64" i="72" s="1"/>
  <c r="F83" i="72" l="1"/>
  <c r="G135" i="56" l="1"/>
  <c r="F137" i="72"/>
  <c r="F90" i="72" l="1"/>
  <c r="F87" i="72"/>
  <c r="G88" i="56"/>
  <c r="G85" i="56"/>
  <c r="F26" i="72"/>
  <c r="F62" i="72" l="1"/>
  <c r="G54" i="56"/>
  <c r="G51" i="56"/>
  <c r="F59" i="72"/>
  <c r="F56" i="72"/>
  <c r="G48" i="56"/>
  <c r="G45" i="56"/>
  <c r="F53" i="72"/>
  <c r="F73" i="72" l="1"/>
  <c r="G71" i="56"/>
  <c r="G100" i="56"/>
  <c r="F102" i="72"/>
  <c r="G96" i="56"/>
  <c r="F98" i="72"/>
  <c r="F112" i="72" l="1"/>
  <c r="G110" i="56"/>
  <c r="G76" i="56" l="1"/>
  <c r="G42" i="56"/>
  <c r="G34" i="56"/>
  <c r="G26" i="56"/>
  <c r="G13" i="56"/>
  <c r="F78" i="72"/>
  <c r="F44" i="72"/>
  <c r="F32" i="72"/>
  <c r="F24" i="72"/>
  <c r="F13" i="72"/>
  <c r="G82" i="56" l="1"/>
  <c r="F84" i="72"/>
  <c r="F93" i="72" l="1"/>
  <c r="G91" i="56"/>
  <c r="G119" i="56" l="1"/>
  <c r="G116" i="56"/>
  <c r="G105" i="56"/>
  <c r="F107" i="72"/>
  <c r="F121" i="72"/>
  <c r="F118" i="72"/>
  <c r="G113" i="56" l="1"/>
  <c r="G114" i="56"/>
  <c r="F116" i="72"/>
  <c r="F115" i="72"/>
  <c r="G66" i="56" l="1"/>
  <c r="G130" i="56"/>
  <c r="F68" i="72"/>
  <c r="F132" i="72"/>
  <c r="G20" i="56" l="1"/>
  <c r="F20" i="72" l="1"/>
  <c r="F19" i="72"/>
  <c r="F124" i="72"/>
  <c r="G122" i="56"/>
  <c r="G17" i="56" l="1"/>
  <c r="F17" i="72"/>
  <c r="G121" i="56"/>
  <c r="F123" i="72"/>
  <c r="G12" i="56" l="1"/>
  <c r="G11" i="56" s="1"/>
  <c r="F12" i="72"/>
  <c r="F11" i="72" s="1"/>
  <c r="F29" i="72" l="1"/>
  <c r="G31" i="56"/>
  <c r="G28" i="56" l="1"/>
  <c r="F27" i="72" l="1"/>
  <c r="G29" i="56"/>
  <c r="F77" i="72"/>
  <c r="F76" i="72" s="1"/>
  <c r="F34" i="72"/>
  <c r="G139" i="56"/>
  <c r="G141" i="56" l="1"/>
  <c r="F36" i="72"/>
  <c r="F92" i="72" l="1"/>
  <c r="F31" i="72" l="1"/>
  <c r="G33" i="56" l="1"/>
  <c r="F89" i="72" l="1"/>
  <c r="F86" i="72"/>
  <c r="F82" i="72" l="1"/>
  <c r="F81" i="72"/>
  <c r="G19" i="56" l="1"/>
  <c r="G15" i="56" s="1"/>
  <c r="G10" i="56" s="1"/>
  <c r="G16" i="56"/>
  <c r="F136" i="72"/>
  <c r="F135" i="72" s="1"/>
  <c r="F134" i="72" s="1"/>
  <c r="F131" i="72"/>
  <c r="F130" i="72" s="1"/>
  <c r="F129" i="72" s="1"/>
  <c r="F120" i="72"/>
  <c r="F111" i="72"/>
  <c r="F110" i="72" s="1"/>
  <c r="F106" i="72"/>
  <c r="F105" i="72" s="1"/>
  <c r="F104" i="72" s="1"/>
  <c r="F67" i="72"/>
  <c r="F101" i="72"/>
  <c r="F100" i="72" s="1"/>
  <c r="F97" i="72"/>
  <c r="F96" i="72" s="1"/>
  <c r="F72" i="72"/>
  <c r="F71" i="72" s="1"/>
  <c r="F70" i="72" s="1"/>
  <c r="F61" i="72"/>
  <c r="F58" i="72"/>
  <c r="F55" i="72"/>
  <c r="F52" i="72"/>
  <c r="F49" i="72"/>
  <c r="F43" i="72"/>
  <c r="F39" i="72"/>
  <c r="F38" i="72" s="1"/>
  <c r="F23" i="72"/>
  <c r="F22" i="72" s="1"/>
  <c r="F16" i="72"/>
  <c r="G75" i="56"/>
  <c r="G74" i="56" s="1"/>
  <c r="G73" i="56" s="1"/>
  <c r="G47" i="56"/>
  <c r="F42" i="72" l="1"/>
  <c r="F15" i="72"/>
  <c r="F75" i="72"/>
  <c r="F80" i="72"/>
  <c r="F109" i="72"/>
  <c r="F95" i="72"/>
  <c r="G9" i="56" l="1"/>
  <c r="F10" i="72"/>
  <c r="F139" i="72" s="1"/>
  <c r="G84" i="56" l="1"/>
  <c r="G134" i="56" l="1"/>
  <c r="G133" i="56" s="1"/>
  <c r="G132" i="56" s="1"/>
  <c r="G129" i="56"/>
  <c r="G128" i="56" s="1"/>
  <c r="G127" i="56" s="1"/>
  <c r="G118" i="56"/>
  <c r="G109" i="56"/>
  <c r="G108" i="56" s="1"/>
  <c r="G104" i="56"/>
  <c r="G103" i="56" s="1"/>
  <c r="G102" i="56" s="1"/>
  <c r="G65" i="56"/>
  <c r="G99" i="56"/>
  <c r="G98" i="56" s="1"/>
  <c r="G95" i="56"/>
  <c r="G94" i="56" s="1"/>
  <c r="G87" i="56"/>
  <c r="G81" i="56"/>
  <c r="G70" i="56"/>
  <c r="G69" i="56" s="1"/>
  <c r="G68" i="56" s="1"/>
  <c r="G53" i="56"/>
  <c r="G50" i="56"/>
  <c r="G44" i="56"/>
  <c r="G62" i="56"/>
  <c r="G41" i="56"/>
  <c r="G37" i="56"/>
  <c r="G36" i="56" s="1"/>
  <c r="G25" i="56"/>
  <c r="G24" i="56" s="1"/>
  <c r="G40" i="56" l="1"/>
  <c r="G80" i="56"/>
  <c r="G107" i="56"/>
  <c r="G79" i="56"/>
  <c r="G78" i="56" s="1"/>
  <c r="G93" i="56"/>
  <c r="G138" i="56"/>
  <c r="G137" i="56" s="1"/>
  <c r="G23" i="56" l="1"/>
  <c r="G22" i="56" s="1"/>
  <c r="G143" i="56" s="1"/>
</calcChain>
</file>

<file path=xl/sharedStrings.xml><?xml version="1.0" encoding="utf-8"?>
<sst xmlns="http://schemas.openxmlformats.org/spreadsheetml/2006/main" count="1350" uniqueCount="282">
  <si>
    <t>6.1.</t>
  </si>
  <si>
    <t>0100</t>
  </si>
  <si>
    <t>Код целевой статьи</t>
  </si>
  <si>
    <t>0309</t>
  </si>
  <si>
    <t>0700</t>
  </si>
  <si>
    <t>0707</t>
  </si>
  <si>
    <t>0800</t>
  </si>
  <si>
    <t xml:space="preserve"> Наименование статей</t>
  </si>
  <si>
    <t>Код раздела и подраздела</t>
  </si>
  <si>
    <t>Код вида расходов</t>
  </si>
  <si>
    <t>0103</t>
  </si>
  <si>
    <t>Другие общегосударственные вопросы</t>
  </si>
  <si>
    <t>0300</t>
  </si>
  <si>
    <t>Жилищно-коммунальное хозяйство</t>
  </si>
  <si>
    <t>0500</t>
  </si>
  <si>
    <t>Образование</t>
  </si>
  <si>
    <t>Социальная политика</t>
  </si>
  <si>
    <t>ИТОГО:</t>
  </si>
  <si>
    <t>Национальная безопасность и правоохранительная деятельность</t>
  </si>
  <si>
    <t>Культура</t>
  </si>
  <si>
    <t>0801</t>
  </si>
  <si>
    <t>1004</t>
  </si>
  <si>
    <t>310</t>
  </si>
  <si>
    <t>7</t>
  </si>
  <si>
    <t>5</t>
  </si>
  <si>
    <t>0102</t>
  </si>
  <si>
    <t>1.1.1.1</t>
  </si>
  <si>
    <t>1.1.1</t>
  </si>
  <si>
    <t>0104</t>
  </si>
  <si>
    <t>6</t>
  </si>
  <si>
    <t>2</t>
  </si>
  <si>
    <t>6.1.1</t>
  </si>
  <si>
    <t>1.1</t>
  </si>
  <si>
    <t>2.1.1</t>
  </si>
  <si>
    <t>3.1</t>
  </si>
  <si>
    <t>3.1.1</t>
  </si>
  <si>
    <t>4.1</t>
  </si>
  <si>
    <t>4.1.1</t>
  </si>
  <si>
    <t>7.1.1</t>
  </si>
  <si>
    <t>9.1</t>
  </si>
  <si>
    <t>ОБЩЕГОСУДАРСТВЕННЫЕ ВОПРОСЫ</t>
  </si>
  <si>
    <t>1.3.1</t>
  </si>
  <si>
    <t>3</t>
  </si>
  <si>
    <t>4</t>
  </si>
  <si>
    <t>5.1.1</t>
  </si>
  <si>
    <t>Благоустройство</t>
  </si>
  <si>
    <t>0503</t>
  </si>
  <si>
    <t>8</t>
  </si>
  <si>
    <t>9.1.1</t>
  </si>
  <si>
    <t>№        п/п</t>
  </si>
  <si>
    <t>Молодежная политика и оздоровление детей</t>
  </si>
  <si>
    <t>Код по ГРБС</t>
  </si>
  <si>
    <t>7.1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</si>
  <si>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</si>
  <si>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</si>
  <si>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</t>
  </si>
  <si>
    <t>Глава местной администрации (исполнительно-распорядительного органа муниципального образования)</t>
  </si>
  <si>
    <t>Формирование архивных фондов органов местного самоуправления,муниципальных предприятий и учреждений</t>
  </si>
  <si>
    <t>Физическая культура и спорт</t>
  </si>
  <si>
    <t>Охрана семьи и детства</t>
  </si>
  <si>
    <t>Содержание и обеспечение деятельности местной администрации по решению вопросов местного значения</t>
  </si>
  <si>
    <t>002 05 00</t>
  </si>
  <si>
    <t>002 06 01</t>
  </si>
  <si>
    <t>1.2.1</t>
  </si>
  <si>
    <t>070 01 00</t>
  </si>
  <si>
    <t>090 01 00</t>
  </si>
  <si>
    <t>219 03 00</t>
  </si>
  <si>
    <t>431 01 00</t>
  </si>
  <si>
    <t>431 02 00</t>
  </si>
  <si>
    <t>002 01 00</t>
  </si>
  <si>
    <t>600 01 00</t>
  </si>
  <si>
    <t>600 02 00</t>
  </si>
  <si>
    <t>600 03 00</t>
  </si>
  <si>
    <t>600 04 00</t>
  </si>
  <si>
    <t>0111</t>
  </si>
  <si>
    <t>0113</t>
  </si>
  <si>
    <t>1101</t>
  </si>
  <si>
    <t>1100</t>
  </si>
  <si>
    <t xml:space="preserve">Физическая культура </t>
  </si>
  <si>
    <t>Средства массовой информации</t>
  </si>
  <si>
    <t>1200</t>
  </si>
  <si>
    <t>1202</t>
  </si>
  <si>
    <t>Периодическая печать и издательства</t>
  </si>
  <si>
    <t>8.1.1</t>
  </si>
  <si>
    <t>7.2.1</t>
  </si>
  <si>
    <t>Культура, кинематография</t>
  </si>
  <si>
    <t>Функционирование законодательных (представительных)   органов   государственной власти и представительных органов муниципальных образований</t>
  </si>
  <si>
    <t>002 04 00</t>
  </si>
  <si>
    <t>1003</t>
  </si>
  <si>
    <t>505 01 00</t>
  </si>
  <si>
    <t>Социальное обеспечение населения</t>
  </si>
  <si>
    <t>9</t>
  </si>
  <si>
    <t>7.2.2</t>
  </si>
  <si>
    <t>7.2.3</t>
  </si>
  <si>
    <t>1.3</t>
  </si>
  <si>
    <t>Компенсации депутатам, осуществляющим свои полномочия на непостоянной основе</t>
  </si>
  <si>
    <t>1.4.1</t>
  </si>
  <si>
    <t>ВЕДОМСТВЕННАЯ СТРУКТУРА</t>
  </si>
  <si>
    <t>240</t>
  </si>
  <si>
    <t>457 01 00</t>
  </si>
  <si>
    <t>487 01 00</t>
  </si>
  <si>
    <t>440 01 00</t>
  </si>
  <si>
    <t>Прочие мероприятия в области благоустройства</t>
  </si>
  <si>
    <t>Озеленение территории муниципального образования</t>
  </si>
  <si>
    <t>Благоустройство территории муниципального образования, связанное с обеспечением  санитарного благополучия населения</t>
  </si>
  <si>
    <t>795 01 00</t>
  </si>
  <si>
    <t>092 05 00</t>
  </si>
  <si>
    <t>870</t>
  </si>
  <si>
    <t>Резервные средства</t>
  </si>
  <si>
    <t>002 03 01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</si>
  <si>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Федерации,местных администраций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</si>
  <si>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</si>
  <si>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930</t>
  </si>
  <si>
    <t>МЕСТНАЯ АДМИНИСТРАЦИЯ МУНИЦИПАЛЬНОГО ОБРАЗОВАНИЯ КРАСНЕНЬКАЯ РЕЧКА</t>
  </si>
  <si>
    <t>510 02 00</t>
  </si>
  <si>
    <t>Обеспечение проведения выборов и референдумов</t>
  </si>
  <si>
    <t>0107</t>
  </si>
  <si>
    <t>002 07 00</t>
  </si>
  <si>
    <t>2.1</t>
  </si>
  <si>
    <t>2.1.1.1</t>
  </si>
  <si>
    <t>Защита населения и территории от чрезвычайных ситуаций природного и техногенного характера, гражданская оборона</t>
  </si>
  <si>
    <t>1.4</t>
  </si>
  <si>
    <t>1.5</t>
  </si>
  <si>
    <t>1.5.1</t>
  </si>
  <si>
    <t>1.6</t>
  </si>
  <si>
    <t>1.6.1</t>
  </si>
  <si>
    <t>1.6.4</t>
  </si>
  <si>
    <t>1.6.5</t>
  </si>
  <si>
    <t>1.6.6</t>
  </si>
  <si>
    <t>0705</t>
  </si>
  <si>
    <t>Профессиональная подготовка, переподготовка и повышение квалификации</t>
  </si>
  <si>
    <t>4280100</t>
  </si>
  <si>
    <t>120</t>
  </si>
  <si>
    <t>3.1.1.1</t>
  </si>
  <si>
    <t xml:space="preserve">Расходы на предоставление доплат к пенсии лицам, замещавшим муниципальные должности и должности муниципальной службы </t>
  </si>
  <si>
    <t>1.6.7</t>
  </si>
  <si>
    <t>Национальная экономика</t>
  </si>
  <si>
    <t>Общеэкономические вопросы</t>
  </si>
  <si>
    <t>0401</t>
  </si>
  <si>
    <t>0400</t>
  </si>
  <si>
    <t>4.1.2</t>
  </si>
  <si>
    <t>4.1.3</t>
  </si>
  <si>
    <t>4.1.4</t>
  </si>
  <si>
    <t>5.1</t>
  </si>
  <si>
    <t>5.2</t>
  </si>
  <si>
    <t>5.2.1</t>
  </si>
  <si>
    <t>7.2.</t>
  </si>
  <si>
    <t>8.1.</t>
  </si>
  <si>
    <t>ИЗБИРАТЕЛЬНАЯ КОМИССИЯ МУНИЦИПАЛЬНОГО ОБРАЗОВАНИЯ</t>
  </si>
  <si>
    <t>2.4</t>
  </si>
  <si>
    <t>МУНИЦИПАЛЬНЫЙ СОВЕТ МУНИЦИПАЛЬНОГО ОБРАЗОВАНИЯ МУНИЦИПАЛЬНЫЙ ОКРУГ КРАСНЕНЬКАЯ РЕЧКА</t>
  </si>
  <si>
    <t>2.1.2.1</t>
  </si>
  <si>
    <t>2.1.3</t>
  </si>
  <si>
    <t>2.1.3.1</t>
  </si>
  <si>
    <t>2.2</t>
  </si>
  <si>
    <t>2.2.1</t>
  </si>
  <si>
    <t>2.2.1.1</t>
  </si>
  <si>
    <t>2.3</t>
  </si>
  <si>
    <t>2.3.1.1</t>
  </si>
  <si>
    <t>2.5</t>
  </si>
  <si>
    <t>2.6</t>
  </si>
  <si>
    <t>2.7</t>
  </si>
  <si>
    <t>2.8</t>
  </si>
  <si>
    <t>2.9</t>
  </si>
  <si>
    <t>Иные закупки товаров, работ и услуг для обеспечения муниципальных нужд</t>
  </si>
  <si>
    <t xml:space="preserve">Расходы на выплаты персоналу муниципальных органов </t>
  </si>
  <si>
    <t>850</t>
  </si>
  <si>
    <t>Уплата налогов, сборов и иных платежей</t>
  </si>
  <si>
    <t>962</t>
  </si>
  <si>
    <t>939</t>
  </si>
  <si>
    <t xml:space="preserve">РАСПРЕДЕЛЕНИЕ БЮДЖЕТНЫХ АССИГНОВАНИЙ </t>
  </si>
  <si>
    <t>2.1.1.2.</t>
  </si>
  <si>
    <t>2.1.2</t>
  </si>
  <si>
    <t>2.1.3.4</t>
  </si>
  <si>
    <t>2.1.3.5</t>
  </si>
  <si>
    <t>2.1.3.6</t>
  </si>
  <si>
    <t>1000</t>
  </si>
  <si>
    <t>200</t>
  </si>
  <si>
    <t>Закупка товаров, работ и услуг для государственных 
(муниципальных) нужд</t>
  </si>
  <si>
    <t>100</t>
  </si>
  <si>
    <t>800</t>
  </si>
  <si>
    <t>300</t>
  </si>
  <si>
    <t>Социальное обеспечение и иные выплаты 
населению</t>
  </si>
  <si>
    <t>Иные бюджетные ассигнования</t>
  </si>
  <si>
    <t>1.1.2.1</t>
  </si>
  <si>
    <t>1.1.2.2</t>
  </si>
  <si>
    <t>2.3.1</t>
  </si>
  <si>
    <t>2.4.1</t>
  </si>
  <si>
    <t>2.4.1.1</t>
  </si>
  <si>
    <t>2.4.1.2</t>
  </si>
  <si>
    <t>2.4.1.3</t>
  </si>
  <si>
    <t>2.4.1.4</t>
  </si>
  <si>
    <t>2.5.1</t>
  </si>
  <si>
    <t>2.5.1.1</t>
  </si>
  <si>
    <t>2.5.2</t>
  </si>
  <si>
    <t>2.5.2.1</t>
  </si>
  <si>
    <t>2.6.1</t>
  </si>
  <si>
    <t>2.6.1.1</t>
  </si>
  <si>
    <t>2.7.1</t>
  </si>
  <si>
    <t>2.7.1.1</t>
  </si>
  <si>
    <t>2.7.2</t>
  </si>
  <si>
    <t>2.7.2.1</t>
  </si>
  <si>
    <t>2.7.2.2</t>
  </si>
  <si>
    <t>2.7.2.3</t>
  </si>
  <si>
    <t>2.8.1</t>
  </si>
  <si>
    <t>2.8.1.1</t>
  </si>
  <si>
    <t>2.9.1</t>
  </si>
  <si>
    <t>2.9.1.1</t>
  </si>
  <si>
    <t>1.3.2</t>
  </si>
  <si>
    <t>2.1.3.7</t>
  </si>
  <si>
    <t>Резервные фонды</t>
  </si>
  <si>
    <t>Публичные нормативные социальные выплаты гражданам</t>
  </si>
  <si>
    <t xml:space="preserve">Расходы на выплаты персоналу государственных
(муниципальных) органов
</t>
  </si>
  <si>
    <t>Расходы на выплаты персоналу государственных
(муниципальных) органов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</si>
  <si>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</si>
  <si>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Закупка товаров, работ и услуг для государственных
(муниципальных) нужд
</t>
  </si>
  <si>
    <t xml:space="preserve">Иные закупки товаров, работ и услуг для обеспечения
государственных (муниципальных) нужд
</t>
  </si>
  <si>
    <t>Иные закупки товаров, работ и услуг для обеспечения
государственных (муниципальных) нужд</t>
  </si>
  <si>
    <t xml:space="preserve">  МЕСТНОГО БЮДЖЕТА ПО РАЗДЕЛАМ, ПОДРАЗДЕЛАМ, ЦЕЛЕВЫМ СТАТЬЯМ </t>
  </si>
  <si>
    <t>2.1.1.3</t>
  </si>
  <si>
    <t>1.3.3</t>
  </si>
  <si>
    <t>1.1.2</t>
  </si>
  <si>
    <t>1.2</t>
  </si>
  <si>
    <t>1.2.2</t>
  </si>
  <si>
    <t>2.1.3.8</t>
  </si>
  <si>
    <t>1.6.8</t>
  </si>
  <si>
    <t>Социальное обеспечение и иные выплаты населению</t>
  </si>
  <si>
    <t>И ГРУППАМ ВИДОВ РАСХОДОВ КЛАССИФИКАЦИИ РАСХОДОВ БЮДЖЕТА НА 2015 год</t>
  </si>
  <si>
    <t>Благоустройство придомовых и дворовых территорий</t>
  </si>
  <si>
    <t xml:space="preserve"> РАСХОДОВ МЕСТНОГО БЮДЖЕТА НА 2015 год</t>
  </si>
  <si>
    <t>План на 2015 год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</si>
  <si>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</si>
  <si>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600 00 00</t>
  </si>
  <si>
    <t>002 80 10</t>
  </si>
  <si>
    <t>Содержание и обеспечение деятельности избирательной комиссии муниципального образования, действующей на постоянной основе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</si>
  <si>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</si>
  <si>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Ведомственная целевая программа "Реализация мер по профилактике дорожно-транспортного травматизма на территории МО МО Красненькая речка"</t>
  </si>
  <si>
    <t>Ведомственная целевая программа "Профилактика правонарушений на территории МО МО Красненькая речка"</t>
  </si>
  <si>
    <t>Содержание и обеспечение деятельности представительного органа муниципального образования</t>
  </si>
  <si>
    <t xml:space="preserve">Формирование резервного фонда местной администрации муниципального образования </t>
  </si>
  <si>
    <t>Ведомственная целевая программа "Участие в деятельности по профилактике наркомании на территории МО МО Красненькая речка"</t>
  </si>
  <si>
    <t>Ведомственная целевая программа "Участие в деятельности по охране здоровья граждан от воздействия окружающего табачного дыма и последствий потребления табака на территории МО МО Красненькая речка"</t>
  </si>
  <si>
    <t>Ведомственная целевая программа "Проведение работ по организации и проведению досуговых мероприятий для жителей МО МО Красненькая речка"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</si>
  <si>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МО МО Красненькая речка"</t>
  </si>
  <si>
    <t>Ведомственная целевая программа "Организация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ищущих работу впервые на территории МО МО Красненькая речка"</t>
  </si>
  <si>
    <t>Ведомственная целевая программа "Осуществление благоустройства придомовых и внутридворовых территрий МО МО Красненькая речка"</t>
  </si>
  <si>
    <t>Ведомственная целевая программа "Проведение работ по военно-патриотическому воспитанию граждан Российской Федерации МО МО Красненькая речка"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</si>
  <si>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 МО МО Красненькая речка"</t>
  </si>
  <si>
    <t>Ведомственная целевая программа "Обеспечение условий для развития на территории МО МО Красненькая речка физической культуры и массового спорта, организации и проведение официальных физкультурных мероприятий"</t>
  </si>
  <si>
    <t>Ведомственная целевая программа "Организация информирования населения и содержание средств массовой информации МО МО Красненькая речка"</t>
  </si>
  <si>
    <t xml:space="preserve">Ведомственная целевая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МО МО Красненькая речка" </t>
  </si>
  <si>
    <t>795 02 00</t>
  </si>
  <si>
    <t>795 04 00</t>
  </si>
  <si>
    <t>795 05 00</t>
  </si>
  <si>
    <t>795 06 00</t>
  </si>
  <si>
    <t>0028031</t>
  </si>
  <si>
    <t>5118032</t>
  </si>
  <si>
    <t>5118033</t>
  </si>
  <si>
    <t>320</t>
  </si>
  <si>
    <t xml:space="preserve">Социальные выплаты гражданам, кроме публичных нормативных обязательств 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</si>
  <si>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</si>
  <si>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</si>
  <si>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</si>
  <si>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</si>
  <si>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Формирование  и размещение муниципального заказа</t>
  </si>
  <si>
    <t>092 02 00</t>
  </si>
  <si>
    <t>2.1.3.2</t>
  </si>
  <si>
    <t>2.1.3.3</t>
  </si>
  <si>
    <t>2.1.3.9</t>
  </si>
  <si>
    <t>1.6.2</t>
  </si>
  <si>
    <t>1.6.3</t>
  </si>
  <si>
    <t>1.6.9</t>
  </si>
  <si>
    <t>5118034</t>
  </si>
  <si>
    <t>Расходы на исполнение государственного полномочия по выплате денежных средств на вознаграждение приемным родителям за счет средств МО Красненькая речка</t>
  </si>
  <si>
    <t>Изменения, внесенные в ведомственную структуру</t>
  </si>
  <si>
    <t>расходовместного бюджета на 2015 год</t>
  </si>
  <si>
    <t>2.7.2.4</t>
  </si>
  <si>
    <t>Приложение № 2</t>
  </si>
  <si>
    <t>Приложение № 3</t>
  </si>
  <si>
    <t>Приложение № 6</t>
  </si>
  <si>
    <t xml:space="preserve">к решению МС МО Красненькая речка от 25.12.2015 № 34 </t>
  </si>
  <si>
    <t>к решению МС МО Красненькая речка от 25.12.2015 №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</si>
</sst>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MS Sans Serif"/>
      <charset val="204"/>
    </font>
    <font>
      <sz val="8"/>
      <name val="MS Sans Serif"/>
      <family val="2"/>
      <charset val="204"/>
    </font>
    <font>
      <sz val="10"/>
      <name val="MS Sans Serif"/>
      <family val="2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4" fillId="0" borderId="0"/>
    <xf numFmtId="0" fontId="5" fillId="0" borderId="0"/>
  </cellStyleXfs>
  <cellXfs count="59">
    <xf numFmtId="0" fontId="0" fillId="0" borderId="0" xfId="0" applyNumberFormat="1" applyFont="1" applyFill="1" applyBorder="1" applyAlignment="1" applyProtection="1">
      <alignment vertical="top"/>
    </xf>
    <xf numFmtId="0" fontId="9" fillId="2" borderId="0" xfId="0" applyNumberFormat="1" applyFont="1" applyFill="1" applyBorder="1" applyAlignment="1" applyProtection="1">
      <alignment vertical="top"/>
    </xf>
    <xf numFmtId="0" fontId="8" fillId="2" borderId="0" xfId="0" applyNumberFormat="1" applyFont="1" applyFill="1" applyBorder="1" applyAlignment="1" applyProtection="1">
      <alignment vertical="top"/>
    </xf>
    <xf numFmtId="49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9" fillId="2" borderId="1" xfId="0" applyNumberFormat="1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 applyProtection="1">
      <alignment horizontal="center" vertical="center"/>
      <protection hidden="1"/>
    </xf>
    <xf numFmtId="49" fontId="8" fillId="2" borderId="1" xfId="0" applyNumberFormat="1" applyFont="1" applyFill="1" applyBorder="1" applyAlignment="1" applyProtection="1">
      <alignment vertical="center" wrapText="1"/>
      <protection hidden="1"/>
    </xf>
    <xf numFmtId="49" fontId="9" fillId="2" borderId="1" xfId="0" applyNumberFormat="1" applyFont="1" applyFill="1" applyBorder="1" applyAlignment="1" applyProtection="1">
      <alignment vertical="center" wrapText="1"/>
      <protection hidden="1"/>
    </xf>
    <xf numFmtId="49" fontId="9" fillId="2" borderId="1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 applyProtection="1">
      <alignment vertical="center"/>
      <protection hidden="1"/>
    </xf>
    <xf numFmtId="49" fontId="9" fillId="2" borderId="1" xfId="0" applyNumberFormat="1" applyFont="1" applyFill="1" applyBorder="1" applyAlignment="1" applyProtection="1">
      <alignment vertical="center"/>
      <protection hidden="1"/>
    </xf>
    <xf numFmtId="49" fontId="8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9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9" fillId="2" borderId="1" xfId="2" applyNumberFormat="1" applyFont="1" applyFill="1" applyBorder="1" applyAlignment="1" applyProtection="1">
      <alignment horizontal="left" vertical="center" wrapText="1"/>
    </xf>
    <xf numFmtId="49" fontId="9" fillId="2" borderId="1" xfId="0" applyNumberFormat="1" applyFont="1" applyFill="1" applyBorder="1" applyAlignment="1" applyProtection="1">
      <alignment horizontal="justify" vertical="center" wrapText="1"/>
      <protection hidden="1"/>
    </xf>
    <xf numFmtId="49" fontId="9" fillId="2" borderId="0" xfId="0" applyNumberFormat="1" applyFont="1" applyFill="1" applyBorder="1" applyAlignment="1" applyProtection="1">
      <alignment vertical="top"/>
    </xf>
    <xf numFmtId="49" fontId="9" fillId="2" borderId="0" xfId="0" applyNumberFormat="1" applyFont="1" applyFill="1" applyBorder="1" applyAlignment="1" applyProtection="1">
      <alignment vertical="center"/>
    </xf>
    <xf numFmtId="0" fontId="9" fillId="2" borderId="0" xfId="0" applyNumberFormat="1" applyFont="1" applyFill="1" applyBorder="1" applyAlignment="1" applyProtection="1">
      <alignment vertical="center"/>
    </xf>
    <xf numFmtId="0" fontId="9" fillId="2" borderId="0" xfId="2" applyNumberFormat="1" applyFont="1" applyFill="1" applyBorder="1" applyAlignment="1" applyProtection="1">
      <alignment horizontal="left" vertical="top"/>
    </xf>
    <xf numFmtId="164" fontId="9" fillId="2" borderId="0" xfId="0" applyNumberFormat="1" applyFont="1" applyFill="1" applyBorder="1" applyAlignment="1" applyProtection="1">
      <alignment vertical="top"/>
    </xf>
    <xf numFmtId="0" fontId="9" fillId="2" borderId="0" xfId="0" applyNumberFormat="1" applyFont="1" applyFill="1" applyBorder="1" applyAlignment="1" applyProtection="1">
      <alignment vertical="center"/>
      <protection hidden="1"/>
    </xf>
    <xf numFmtId="0" fontId="9" fillId="2" borderId="0" xfId="0" applyNumberFormat="1" applyFont="1" applyFill="1" applyBorder="1" applyAlignment="1" applyProtection="1">
      <alignment horizontal="left" vertical="center"/>
      <protection hidden="1"/>
    </xf>
    <xf numFmtId="0" fontId="9" fillId="2" borderId="0" xfId="0" applyNumberFormat="1" applyFont="1" applyFill="1" applyBorder="1" applyAlignment="1" applyProtection="1">
      <alignment horizontal="left" vertical="top"/>
      <protection hidden="1"/>
    </xf>
    <xf numFmtId="0" fontId="9" fillId="2" borderId="0" xfId="0" applyNumberFormat="1" applyFont="1" applyFill="1" applyBorder="1" applyAlignment="1" applyProtection="1">
      <alignment horizontal="center" vertical="top"/>
      <protection hidden="1"/>
    </xf>
    <xf numFmtId="0" fontId="9" fillId="2" borderId="0" xfId="0" applyNumberFormat="1" applyFont="1" applyFill="1" applyBorder="1" applyAlignment="1" applyProtection="1">
      <alignment vertical="top"/>
      <protection hidden="1"/>
    </xf>
    <xf numFmtId="0" fontId="8" fillId="2" borderId="1" xfId="0" applyNumberFormat="1" applyFont="1" applyFill="1" applyBorder="1" applyAlignment="1" applyProtection="1">
      <alignment vertical="center" wrapText="1"/>
      <protection hidden="1"/>
    </xf>
    <xf numFmtId="0" fontId="8" fillId="2" borderId="1" xfId="0" applyNumberFormat="1" applyFont="1" applyFill="1" applyBorder="1" applyAlignment="1" applyProtection="1">
      <alignment horizontal="center" vertical="center"/>
      <protection hidden="1"/>
    </xf>
    <xf numFmtId="0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9" fillId="2" borderId="1" xfId="2" applyNumberFormat="1" applyFont="1" applyFill="1" applyBorder="1" applyAlignment="1" applyProtection="1">
      <alignment horizontal="center" vertical="center"/>
    </xf>
    <xf numFmtId="49" fontId="9" fillId="2" borderId="1" xfId="2" applyNumberFormat="1" applyFont="1" applyFill="1" applyBorder="1" applyAlignment="1" applyProtection="1">
      <alignment horizontal="justify" vertical="center"/>
    </xf>
    <xf numFmtId="49" fontId="8" fillId="2" borderId="1" xfId="0" applyNumberFormat="1" applyFont="1" applyFill="1" applyBorder="1" applyAlignment="1" applyProtection="1">
      <alignment horizontal="left" vertical="center"/>
      <protection hidden="1"/>
    </xf>
    <xf numFmtId="49" fontId="8" fillId="2" borderId="1" xfId="0" applyNumberFormat="1" applyFont="1" applyFill="1" applyBorder="1" applyAlignment="1" applyProtection="1">
      <alignment horizontal="left" vertical="top"/>
      <protection hidden="1"/>
    </xf>
    <xf numFmtId="0" fontId="9" fillId="2" borderId="1" xfId="0" applyFont="1" applyFill="1" applyBorder="1" applyAlignment="1">
      <alignment vertical="center" wrapText="1"/>
    </xf>
    <xf numFmtId="164" fontId="8" fillId="2" borderId="0" xfId="0" applyNumberFormat="1" applyFont="1" applyFill="1" applyBorder="1" applyAlignment="1" applyProtection="1">
      <alignment vertical="top"/>
    </xf>
    <xf numFmtId="0" fontId="8" fillId="2" borderId="0" xfId="0" applyNumberFormat="1" applyFont="1" applyFill="1" applyBorder="1" applyAlignment="1" applyProtection="1">
      <alignment vertical="center"/>
      <protection hidden="1"/>
    </xf>
    <xf numFmtId="0" fontId="8" fillId="2" borderId="0" xfId="0" applyNumberFormat="1" applyFont="1" applyFill="1" applyBorder="1" applyAlignment="1" applyProtection="1">
      <alignment horizontal="left" vertical="center"/>
      <protection hidden="1"/>
    </xf>
    <xf numFmtId="0" fontId="8" fillId="2" borderId="0" xfId="0" applyNumberFormat="1" applyFont="1" applyFill="1" applyBorder="1" applyAlignment="1" applyProtection="1">
      <alignment horizontal="center" vertical="top"/>
      <protection hidden="1"/>
    </xf>
    <xf numFmtId="0" fontId="8" fillId="2" borderId="0" xfId="0" applyNumberFormat="1" applyFont="1" applyFill="1" applyBorder="1" applyAlignment="1" applyProtection="1">
      <alignment vertical="top"/>
      <protection hidden="1"/>
    </xf>
    <xf numFmtId="12" fontId="9" fillId="2" borderId="1" xfId="0" applyNumberFormat="1" applyFont="1" applyFill="1" applyBorder="1" applyAlignment="1" applyProtection="1">
      <alignment horizontal="justify" vertical="center" wrapText="1"/>
      <protection hidden="1"/>
    </xf>
    <xf numFmtId="49" fontId="9" fillId="2" borderId="1" xfId="2" applyNumberFormat="1" applyFont="1" applyFill="1" applyBorder="1" applyAlignment="1" applyProtection="1">
      <alignment horizontal="left" vertical="center" wrapText="1" readingOrder="1"/>
    </xf>
    <xf numFmtId="49" fontId="9" fillId="2" borderId="1" xfId="0" applyNumberFormat="1" applyFont="1" applyFill="1" applyBorder="1" applyAlignment="1" applyProtection="1">
      <alignment horizontal="left" wrapText="1"/>
      <protection hidden="1"/>
    </xf>
    <xf numFmtId="0" fontId="9" fillId="2" borderId="0" xfId="0" applyNumberFormat="1" applyFont="1" applyFill="1" applyBorder="1" applyAlignment="1" applyProtection="1">
      <alignment horizontal="center" vertical="top"/>
    </xf>
    <xf numFmtId="49" fontId="9" fillId="2" borderId="1" xfId="2" applyNumberFormat="1" applyFont="1" applyFill="1" applyBorder="1" applyAlignment="1" applyProtection="1">
      <alignment horizontal="justify" vertical="center" wrapText="1"/>
    </xf>
    <xf numFmtId="2" fontId="9" fillId="2" borderId="0" xfId="0" applyNumberFormat="1" applyFont="1" applyFill="1" applyBorder="1" applyAlignment="1" applyProtection="1">
      <alignment vertical="top"/>
    </xf>
    <xf numFmtId="164" fontId="9" fillId="2" borderId="0" xfId="0" applyNumberFormat="1" applyFont="1" applyFill="1" applyBorder="1" applyAlignment="1" applyProtection="1">
      <alignment horizontal="center" vertical="center" wrapText="1"/>
      <protection hidden="1"/>
    </xf>
    <xf numFmtId="2" fontId="9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9" fillId="2" borderId="0" xfId="0" applyNumberFormat="1" applyFont="1" applyFill="1" applyBorder="1" applyAlignment="1" applyProtection="1">
      <alignment horizontal="right"/>
    </xf>
    <xf numFmtId="2" fontId="8" fillId="2" borderId="1" xfId="3" applyNumberFormat="1" applyFont="1" applyFill="1" applyBorder="1" applyAlignment="1" applyProtection="1">
      <alignment horizontal="center" vertical="center" wrapText="1"/>
    </xf>
    <xf numFmtId="2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9" fillId="2" borderId="1" xfId="0" applyNumberFormat="1" applyFont="1" applyFill="1" applyBorder="1" applyAlignment="1" applyProtection="1">
      <alignment horizontal="center" vertical="center"/>
      <protection hidden="1"/>
    </xf>
    <xf numFmtId="2" fontId="9" fillId="2" borderId="1" xfId="0" applyNumberFormat="1" applyFont="1" applyFill="1" applyBorder="1" applyAlignment="1">
      <alignment horizontal="center" vertical="center" wrapText="1"/>
    </xf>
    <xf numFmtId="2" fontId="9" fillId="2" borderId="1" xfId="3" applyNumberFormat="1" applyFont="1" applyFill="1" applyBorder="1" applyAlignment="1" applyProtection="1">
      <alignment horizontal="center" vertical="center"/>
    </xf>
    <xf numFmtId="2" fontId="8" fillId="2" borderId="1" xfId="0" applyNumberFormat="1" applyFont="1" applyFill="1" applyBorder="1" applyAlignment="1" applyProtection="1">
      <alignment horizontal="center" vertical="center"/>
      <protection hidden="1"/>
    </xf>
    <xf numFmtId="2" fontId="8" fillId="2" borderId="0" xfId="0" applyNumberFormat="1" applyFont="1" applyFill="1" applyBorder="1" applyAlignment="1" applyProtection="1">
      <alignment vertical="top"/>
    </xf>
    <xf numFmtId="0" fontId="9" fillId="2" borderId="0" xfId="0" applyNumberFormat="1" applyFont="1" applyFill="1" applyBorder="1" applyAlignment="1" applyProtection="1">
      <alignment horizontal="right" vertical="center"/>
      <protection locked="0"/>
    </xf>
    <xf numFmtId="49" fontId="9" fillId="2" borderId="0" xfId="0" applyNumberFormat="1" applyFont="1" applyFill="1" applyBorder="1" applyAlignment="1" applyProtection="1">
      <alignment horizontal="right" vertical="center"/>
    </xf>
    <xf numFmtId="0" fontId="8" fillId="2" borderId="0" xfId="0" applyNumberFormat="1" applyFont="1" applyFill="1" applyBorder="1" applyAlignment="1" applyProtection="1">
      <alignment horizontal="center" vertical="center"/>
      <protection hidden="1"/>
    </xf>
  </cellXfs>
  <cellStyles count="7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58"/>
  <sheetViews>
    <sheetView tabSelected="1" zoomScale="98" zoomScaleNormal="98" zoomScaleSheetLayoutView="115" workbookViewId="0">
      <selection activeCell="H11" sqref="H11"/>
    </sheetView>
  </sheetViews>
  <sheetFormatPr defaultColWidth="9.140625" defaultRowHeight="12.75" x14ac:dyDescent="0.2"/>
  <cols>
    <col min="1" max="1" width="7.140625" style="19" customWidth="1"/>
    <col min="2" max="2" width="50.28515625" style="19" customWidth="1"/>
    <col min="3" max="3" width="9.42578125" style="1" customWidth="1"/>
    <col min="4" max="4" width="13" style="43" customWidth="1"/>
    <col min="5" max="5" width="11.28515625" style="1" customWidth="1"/>
    <col min="6" max="6" width="9" style="1" customWidth="1"/>
    <col min="7" max="7" width="13.7109375" style="45" customWidth="1"/>
    <col min="8" max="8" width="9.7109375" style="1" customWidth="1"/>
    <col min="9" max="16384" width="9.140625" style="1"/>
  </cols>
  <sheetData>
    <row r="1" spans="1:8" ht="18" customHeight="1" x14ac:dyDescent="0.2">
      <c r="A1" s="56" t="s">
        <v>279</v>
      </c>
      <c r="B1" s="56"/>
      <c r="C1" s="56"/>
      <c r="D1" s="56"/>
      <c r="E1" s="56"/>
      <c r="F1" s="56"/>
      <c r="G1" s="56"/>
    </row>
    <row r="2" spans="1:8" ht="15" customHeight="1" x14ac:dyDescent="0.2">
      <c r="A2" s="57" t="s">
        <v>280</v>
      </c>
      <c r="B2" s="57"/>
      <c r="C2" s="57"/>
      <c r="D2" s="57"/>
      <c r="E2" s="57"/>
      <c r="F2" s="57"/>
      <c r="G2" s="57"/>
    </row>
    <row r="3" spans="1:8" ht="12.75" customHeight="1" x14ac:dyDescent="0.2">
      <c r="A3" s="18"/>
      <c r="D3" s="20"/>
    </row>
    <row r="4" spans="1:8" ht="15.75" customHeight="1" x14ac:dyDescent="0.2">
      <c r="A4" s="18"/>
      <c r="D4" s="1"/>
      <c r="G4" s="48"/>
    </row>
    <row r="5" spans="1:8" ht="18" customHeight="1" x14ac:dyDescent="0.2">
      <c r="A5" s="58" t="s">
        <v>274</v>
      </c>
      <c r="B5" s="58"/>
      <c r="C5" s="58"/>
      <c r="D5" s="58"/>
      <c r="E5" s="58"/>
      <c r="F5" s="58"/>
      <c r="G5" s="58"/>
    </row>
    <row r="6" spans="1:8" ht="15.95" customHeight="1" x14ac:dyDescent="0.2">
      <c r="A6" s="58" t="s">
        <v>275</v>
      </c>
      <c r="B6" s="58"/>
      <c r="C6" s="58"/>
      <c r="D6" s="58"/>
      <c r="E6" s="58"/>
      <c r="F6" s="58"/>
      <c r="G6" s="58"/>
    </row>
    <row r="7" spans="1:8" x14ac:dyDescent="0.2">
      <c r="A7" s="22"/>
      <c r="B7" s="23"/>
      <c r="C7" s="24"/>
      <c r="D7" s="25"/>
      <c r="E7" s="25"/>
      <c r="F7" s="26"/>
    </row>
    <row r="8" spans="1:8" ht="25.5" x14ac:dyDescent="0.2">
      <c r="A8" s="27" t="s">
        <v>49</v>
      </c>
      <c r="B8" s="28" t="s">
        <v>7</v>
      </c>
      <c r="C8" s="29" t="s">
        <v>51</v>
      </c>
      <c r="D8" s="29" t="s">
        <v>8</v>
      </c>
      <c r="E8" s="29" t="s">
        <v>2</v>
      </c>
      <c r="F8" s="29" t="s">
        <v>9</v>
      </c>
      <c r="G8" s="49" t="s">
        <v>230</v>
      </c>
    </row>
    <row r="9" spans="1:8" ht="45" customHeight="1" x14ac:dyDescent="0.2">
      <c r="A9" s="8" t="s">
        <v>55</v>
      </c>
      <c r="B9" s="3" t="s">
        <v>150</v>
      </c>
      <c r="C9" s="3" t="s">
        <v>168</v>
      </c>
      <c r="D9" s="3"/>
      <c r="E9" s="3"/>
      <c r="F9" s="3"/>
      <c r="G9" s="50">
        <f>G10</f>
        <v>0</v>
      </c>
      <c r="H9" s="21"/>
    </row>
    <row r="10" spans="1:8" ht="22.15" customHeight="1" x14ac:dyDescent="0.2">
      <c r="A10" s="9" t="s">
        <v>32</v>
      </c>
      <c r="B10" s="13" t="s">
        <v>40</v>
      </c>
      <c r="C10" s="3" t="s">
        <v>168</v>
      </c>
      <c r="D10" s="3" t="s">
        <v>1</v>
      </c>
      <c r="E10" s="3"/>
      <c r="F10" s="3"/>
      <c r="G10" s="50">
        <f>G15+G11</f>
        <v>0</v>
      </c>
    </row>
    <row r="11" spans="1:8" ht="29.45" customHeight="1" x14ac:dyDescent="0.2">
      <c r="A11" s="9" t="s">
        <v>27</v>
      </c>
      <c r="B11" s="14" t="s">
        <v>53</v>
      </c>
      <c r="C11" s="4" t="s">
        <v>168</v>
      </c>
      <c r="D11" s="4" t="s">
        <v>25</v>
      </c>
      <c r="E11" s="4"/>
      <c r="F11" s="4"/>
      <c r="G11" s="47">
        <f>G12</f>
        <v>21</v>
      </c>
    </row>
    <row r="12" spans="1:8" ht="22.15" customHeight="1" x14ac:dyDescent="0.2">
      <c r="A12" s="9" t="s">
        <v>26</v>
      </c>
      <c r="B12" s="14" t="s">
        <v>54</v>
      </c>
      <c r="C12" s="4" t="s">
        <v>168</v>
      </c>
      <c r="D12" s="4" t="s">
        <v>25</v>
      </c>
      <c r="E12" s="4" t="s">
        <v>69</v>
      </c>
      <c r="F12" s="4"/>
      <c r="G12" s="47">
        <f>G14</f>
        <v>21</v>
      </c>
    </row>
    <row r="13" spans="1:8" ht="67.150000000000006" customHeight="1" x14ac:dyDescent="0.2">
      <c r="A13" s="9"/>
      <c r="B13" s="14" t="s">
        <v>214</v>
      </c>
      <c r="C13" s="4" t="s">
        <v>168</v>
      </c>
      <c r="D13" s="4" t="s">
        <v>25</v>
      </c>
      <c r="E13" s="4" t="s">
        <v>69</v>
      </c>
      <c r="F13" s="4" t="s">
        <v>179</v>
      </c>
      <c r="G13" s="47">
        <f>G14</f>
        <v>21</v>
      </c>
    </row>
    <row r="14" spans="1:8" ht="38.450000000000003" customHeight="1" x14ac:dyDescent="0.2">
      <c r="A14" s="9"/>
      <c r="B14" s="14" t="s">
        <v>212</v>
      </c>
      <c r="C14" s="4" t="s">
        <v>168</v>
      </c>
      <c r="D14" s="4" t="s">
        <v>25</v>
      </c>
      <c r="E14" s="4" t="s">
        <v>69</v>
      </c>
      <c r="F14" s="4" t="s">
        <v>132</v>
      </c>
      <c r="G14" s="47">
        <v>21</v>
      </c>
    </row>
    <row r="15" spans="1:8" ht="66.75" customHeight="1" x14ac:dyDescent="0.2">
      <c r="A15" s="9" t="s">
        <v>221</v>
      </c>
      <c r="B15" s="14" t="s">
        <v>86</v>
      </c>
      <c r="C15" s="4" t="s">
        <v>168</v>
      </c>
      <c r="D15" s="4" t="s">
        <v>10</v>
      </c>
      <c r="E15" s="4"/>
      <c r="F15" s="4"/>
      <c r="G15" s="47">
        <f>G16</f>
        <v>-21</v>
      </c>
    </row>
    <row r="16" spans="1:8" ht="32.25" customHeight="1" x14ac:dyDescent="0.2">
      <c r="A16" s="9" t="s">
        <v>185</v>
      </c>
      <c r="B16" s="14" t="s">
        <v>238</v>
      </c>
      <c r="C16" s="4" t="s">
        <v>168</v>
      </c>
      <c r="D16" s="4" t="s">
        <v>10</v>
      </c>
      <c r="E16" s="4" t="s">
        <v>87</v>
      </c>
      <c r="F16" s="4"/>
      <c r="G16" s="47">
        <f>G18</f>
        <v>-21</v>
      </c>
    </row>
    <row r="17" spans="1:10" ht="32.25" customHeight="1" x14ac:dyDescent="0.2">
      <c r="A17" s="9"/>
      <c r="B17" s="14" t="s">
        <v>178</v>
      </c>
      <c r="C17" s="4" t="s">
        <v>168</v>
      </c>
      <c r="D17" s="4" t="s">
        <v>10</v>
      </c>
      <c r="E17" s="4" t="s">
        <v>87</v>
      </c>
      <c r="F17" s="4" t="s">
        <v>177</v>
      </c>
      <c r="G17" s="47">
        <f>G18</f>
        <v>-21</v>
      </c>
    </row>
    <row r="18" spans="1:10" ht="33" customHeight="1" x14ac:dyDescent="0.2">
      <c r="A18" s="9"/>
      <c r="B18" s="14" t="s">
        <v>217</v>
      </c>
      <c r="C18" s="4" t="s">
        <v>168</v>
      </c>
      <c r="D18" s="4" t="s">
        <v>10</v>
      </c>
      <c r="E18" s="4" t="s">
        <v>87</v>
      </c>
      <c r="F18" s="4" t="s">
        <v>98</v>
      </c>
      <c r="G18" s="47">
        <v>-21</v>
      </c>
    </row>
    <row r="19" spans="1:10" ht="34.15" customHeight="1" x14ac:dyDescent="0.2">
      <c r="A19" s="8" t="s">
        <v>30</v>
      </c>
      <c r="B19" s="3" t="s">
        <v>113</v>
      </c>
      <c r="C19" s="3" t="s">
        <v>112</v>
      </c>
      <c r="D19" s="3"/>
      <c r="E19" s="3"/>
      <c r="F19" s="3"/>
      <c r="G19" s="50">
        <f>G20+G31+G37</f>
        <v>501.5</v>
      </c>
    </row>
    <row r="20" spans="1:10" ht="24" customHeight="1" x14ac:dyDescent="0.2">
      <c r="A20" s="8" t="s">
        <v>118</v>
      </c>
      <c r="B20" s="13" t="s">
        <v>40</v>
      </c>
      <c r="C20" s="3" t="s">
        <v>112</v>
      </c>
      <c r="D20" s="3" t="s">
        <v>1</v>
      </c>
      <c r="E20" s="3"/>
      <c r="F20" s="3"/>
      <c r="G20" s="50">
        <f>G21+G27</f>
        <v>449</v>
      </c>
    </row>
    <row r="21" spans="1:10" ht="66.75" customHeight="1" x14ac:dyDescent="0.2">
      <c r="A21" s="9" t="s">
        <v>33</v>
      </c>
      <c r="B21" s="14" t="s">
        <v>110</v>
      </c>
      <c r="C21" s="4" t="s">
        <v>112</v>
      </c>
      <c r="D21" s="4" t="s">
        <v>28</v>
      </c>
      <c r="E21" s="4"/>
      <c r="F21" s="4"/>
      <c r="G21" s="47">
        <f>G22</f>
        <v>299</v>
      </c>
    </row>
    <row r="22" spans="1:10" ht="45.75" customHeight="1" x14ac:dyDescent="0.2">
      <c r="A22" s="10" t="s">
        <v>171</v>
      </c>
      <c r="B22" s="6" t="s">
        <v>60</v>
      </c>
      <c r="C22" s="4" t="s">
        <v>112</v>
      </c>
      <c r="D22" s="4" t="s">
        <v>28</v>
      </c>
      <c r="E22" s="4" t="s">
        <v>62</v>
      </c>
      <c r="F22" s="4"/>
      <c r="G22" s="47">
        <f>G24+G26</f>
        <v>299</v>
      </c>
    </row>
    <row r="23" spans="1:10" ht="63" customHeight="1" x14ac:dyDescent="0.2">
      <c r="A23" s="10"/>
      <c r="B23" s="14" t="s">
        <v>214</v>
      </c>
      <c r="C23" s="4" t="s">
        <v>112</v>
      </c>
      <c r="D23" s="4" t="s">
        <v>28</v>
      </c>
      <c r="E23" s="4" t="s">
        <v>62</v>
      </c>
      <c r="F23" s="4" t="s">
        <v>179</v>
      </c>
      <c r="G23" s="47">
        <f>G24</f>
        <v>16.5</v>
      </c>
    </row>
    <row r="24" spans="1:10" ht="36.75" customHeight="1" x14ac:dyDescent="0.2">
      <c r="A24" s="10"/>
      <c r="B24" s="15" t="s">
        <v>212</v>
      </c>
      <c r="C24" s="4" t="s">
        <v>112</v>
      </c>
      <c r="D24" s="4" t="s">
        <v>28</v>
      </c>
      <c r="E24" s="4" t="s">
        <v>62</v>
      </c>
      <c r="F24" s="4" t="s">
        <v>132</v>
      </c>
      <c r="G24" s="47">
        <v>16.5</v>
      </c>
    </row>
    <row r="25" spans="1:10" ht="36.75" customHeight="1" x14ac:dyDescent="0.2">
      <c r="A25" s="10"/>
      <c r="B25" s="14" t="s">
        <v>178</v>
      </c>
      <c r="C25" s="4" t="s">
        <v>112</v>
      </c>
      <c r="D25" s="4" t="s">
        <v>28</v>
      </c>
      <c r="E25" s="4" t="s">
        <v>62</v>
      </c>
      <c r="F25" s="4" t="s">
        <v>177</v>
      </c>
      <c r="G25" s="47">
        <f>G26</f>
        <v>282.5</v>
      </c>
    </row>
    <row r="26" spans="1:10" ht="35.25" customHeight="1" x14ac:dyDescent="0.2">
      <c r="A26" s="10"/>
      <c r="B26" s="14" t="s">
        <v>217</v>
      </c>
      <c r="C26" s="4" t="s">
        <v>112</v>
      </c>
      <c r="D26" s="4" t="s">
        <v>28</v>
      </c>
      <c r="E26" s="4" t="s">
        <v>62</v>
      </c>
      <c r="F26" s="4" t="s">
        <v>98</v>
      </c>
      <c r="G26" s="47">
        <v>282.5</v>
      </c>
    </row>
    <row r="27" spans="1:10" ht="18.75" customHeight="1" x14ac:dyDescent="0.2">
      <c r="A27" s="10" t="s">
        <v>152</v>
      </c>
      <c r="B27" s="6" t="s">
        <v>11</v>
      </c>
      <c r="C27" s="4" t="s">
        <v>112</v>
      </c>
      <c r="D27" s="4" t="s">
        <v>75</v>
      </c>
      <c r="E27" s="4"/>
      <c r="F27" s="4"/>
      <c r="G27" s="47">
        <f>G28</f>
        <v>150</v>
      </c>
    </row>
    <row r="28" spans="1:10" ht="16.899999999999999" customHeight="1" x14ac:dyDescent="0.2">
      <c r="A28" s="9" t="s">
        <v>209</v>
      </c>
      <c r="B28" s="14" t="s">
        <v>264</v>
      </c>
      <c r="C28" s="4" t="s">
        <v>112</v>
      </c>
      <c r="D28" s="4" t="s">
        <v>75</v>
      </c>
      <c r="E28" s="4" t="s">
        <v>265</v>
      </c>
      <c r="F28" s="4"/>
      <c r="G28" s="47">
        <f>G29</f>
        <v>150</v>
      </c>
      <c r="H28" s="46"/>
      <c r="I28" s="45"/>
      <c r="J28" s="45"/>
    </row>
    <row r="29" spans="1:10" ht="25.5" x14ac:dyDescent="0.2">
      <c r="A29" s="9"/>
      <c r="B29" s="14" t="s">
        <v>178</v>
      </c>
      <c r="C29" s="4" t="s">
        <v>112</v>
      </c>
      <c r="D29" s="4" t="s">
        <v>75</v>
      </c>
      <c r="E29" s="4" t="s">
        <v>265</v>
      </c>
      <c r="F29" s="4" t="s">
        <v>177</v>
      </c>
      <c r="G29" s="47">
        <f>G30</f>
        <v>150</v>
      </c>
      <c r="H29" s="46"/>
      <c r="I29" s="45"/>
      <c r="J29" s="45"/>
    </row>
    <row r="30" spans="1:10" ht="25.5" x14ac:dyDescent="0.2">
      <c r="A30" s="9"/>
      <c r="B30" s="14" t="s">
        <v>217</v>
      </c>
      <c r="C30" s="4" t="s">
        <v>112</v>
      </c>
      <c r="D30" s="4" t="s">
        <v>75</v>
      </c>
      <c r="E30" s="4" t="s">
        <v>265</v>
      </c>
      <c r="F30" s="4" t="s">
        <v>98</v>
      </c>
      <c r="G30" s="47">
        <v>150</v>
      </c>
      <c r="H30" s="46"/>
      <c r="I30" s="45"/>
      <c r="J30" s="45"/>
    </row>
    <row r="31" spans="1:10" s="2" customFormat="1" ht="36.75" customHeight="1" x14ac:dyDescent="0.2">
      <c r="A31" s="8" t="s">
        <v>149</v>
      </c>
      <c r="B31" s="13" t="s">
        <v>13</v>
      </c>
      <c r="C31" s="3" t="s">
        <v>112</v>
      </c>
      <c r="D31" s="7" t="s">
        <v>14</v>
      </c>
      <c r="E31" s="7"/>
      <c r="F31" s="7"/>
      <c r="G31" s="50">
        <f>G32</f>
        <v>-150</v>
      </c>
    </row>
    <row r="32" spans="1:10" ht="16.5" customHeight="1" x14ac:dyDescent="0.2">
      <c r="A32" s="9" t="s">
        <v>187</v>
      </c>
      <c r="B32" s="14" t="s">
        <v>45</v>
      </c>
      <c r="C32" s="4" t="s">
        <v>112</v>
      </c>
      <c r="D32" s="4" t="s">
        <v>46</v>
      </c>
      <c r="E32" s="4"/>
      <c r="F32" s="4"/>
      <c r="G32" s="47">
        <f>G34</f>
        <v>-150</v>
      </c>
    </row>
    <row r="33" spans="1:7" ht="46.9" customHeight="1" x14ac:dyDescent="0.2">
      <c r="A33" s="9"/>
      <c r="B33" s="6" t="s">
        <v>245</v>
      </c>
      <c r="C33" s="4" t="s">
        <v>112</v>
      </c>
      <c r="D33" s="4" t="s">
        <v>46</v>
      </c>
      <c r="E33" s="4" t="s">
        <v>232</v>
      </c>
      <c r="F33" s="4"/>
      <c r="G33" s="47">
        <f>G34</f>
        <v>-150</v>
      </c>
    </row>
    <row r="34" spans="1:7" ht="35.25" customHeight="1" x14ac:dyDescent="0.2">
      <c r="A34" s="9" t="s">
        <v>188</v>
      </c>
      <c r="B34" s="6" t="s">
        <v>228</v>
      </c>
      <c r="C34" s="4" t="s">
        <v>112</v>
      </c>
      <c r="D34" s="4" t="s">
        <v>46</v>
      </c>
      <c r="E34" s="4" t="s">
        <v>70</v>
      </c>
      <c r="F34" s="4"/>
      <c r="G34" s="47">
        <f t="shared" ref="G34" si="0">G36</f>
        <v>-150</v>
      </c>
    </row>
    <row r="35" spans="1:7" ht="35.25" customHeight="1" x14ac:dyDescent="0.2">
      <c r="A35" s="9"/>
      <c r="B35" s="14" t="s">
        <v>178</v>
      </c>
      <c r="C35" s="4" t="s">
        <v>112</v>
      </c>
      <c r="D35" s="4" t="s">
        <v>46</v>
      </c>
      <c r="E35" s="4" t="s">
        <v>70</v>
      </c>
      <c r="F35" s="4" t="s">
        <v>177</v>
      </c>
      <c r="G35" s="47">
        <f>G36</f>
        <v>-150</v>
      </c>
    </row>
    <row r="36" spans="1:7" ht="33" customHeight="1" x14ac:dyDescent="0.2">
      <c r="A36" s="9"/>
      <c r="B36" s="14" t="s">
        <v>217</v>
      </c>
      <c r="C36" s="4" t="s">
        <v>112</v>
      </c>
      <c r="D36" s="4" t="s">
        <v>46</v>
      </c>
      <c r="E36" s="4" t="s">
        <v>70</v>
      </c>
      <c r="F36" s="4" t="s">
        <v>98</v>
      </c>
      <c r="G36" s="47">
        <v>-150</v>
      </c>
    </row>
    <row r="37" spans="1:7" s="2" customFormat="1" ht="32.25" customHeight="1" x14ac:dyDescent="0.2">
      <c r="A37" s="8" t="s">
        <v>161</v>
      </c>
      <c r="B37" s="13" t="s">
        <v>16</v>
      </c>
      <c r="C37" s="3" t="s">
        <v>112</v>
      </c>
      <c r="D37" s="3" t="s">
        <v>176</v>
      </c>
      <c r="E37" s="3"/>
      <c r="F37" s="3"/>
      <c r="G37" s="50">
        <f>G38</f>
        <v>202.5</v>
      </c>
    </row>
    <row r="38" spans="1:7" ht="18.75" customHeight="1" x14ac:dyDescent="0.2">
      <c r="A38" s="9" t="s">
        <v>200</v>
      </c>
      <c r="B38" s="6" t="s">
        <v>59</v>
      </c>
      <c r="C38" s="4" t="s">
        <v>112</v>
      </c>
      <c r="D38" s="4" t="s">
        <v>21</v>
      </c>
      <c r="E38" s="4"/>
      <c r="F38" s="4"/>
      <c r="G38" s="47">
        <f>G39+G42</f>
        <v>202.5</v>
      </c>
    </row>
    <row r="39" spans="1:7" ht="58.15" customHeight="1" x14ac:dyDescent="0.2">
      <c r="A39" s="10" t="s">
        <v>202</v>
      </c>
      <c r="B39" s="6" t="s">
        <v>262</v>
      </c>
      <c r="C39" s="4" t="s">
        <v>112</v>
      </c>
      <c r="D39" s="4" t="s">
        <v>21</v>
      </c>
      <c r="E39" s="4" t="s">
        <v>256</v>
      </c>
      <c r="F39" s="4"/>
      <c r="G39" s="53">
        <f t="shared" ref="G39" si="1">G41</f>
        <v>96.5</v>
      </c>
    </row>
    <row r="40" spans="1:7" ht="36" customHeight="1" x14ac:dyDescent="0.2">
      <c r="A40" s="10"/>
      <c r="B40" s="15" t="s">
        <v>182</v>
      </c>
      <c r="C40" s="4" t="s">
        <v>112</v>
      </c>
      <c r="D40" s="4" t="s">
        <v>21</v>
      </c>
      <c r="E40" s="4" t="s">
        <v>256</v>
      </c>
      <c r="F40" s="4" t="s">
        <v>181</v>
      </c>
      <c r="G40" s="53">
        <f>G41</f>
        <v>96.5</v>
      </c>
    </row>
    <row r="41" spans="1:7" ht="17.45" customHeight="1" x14ac:dyDescent="0.2">
      <c r="A41" s="9"/>
      <c r="B41" s="31" t="s">
        <v>211</v>
      </c>
      <c r="C41" s="4" t="s">
        <v>112</v>
      </c>
      <c r="D41" s="4" t="s">
        <v>21</v>
      </c>
      <c r="E41" s="4" t="s">
        <v>256</v>
      </c>
      <c r="F41" s="4" t="s">
        <v>22</v>
      </c>
      <c r="G41" s="47">
        <v>96.5</v>
      </c>
    </row>
    <row r="42" spans="1:7" ht="46.15" customHeight="1" x14ac:dyDescent="0.2">
      <c r="A42" s="9"/>
      <c r="B42" s="6" t="s">
        <v>273</v>
      </c>
      <c r="C42" s="4" t="s">
        <v>112</v>
      </c>
      <c r="D42" s="4" t="s">
        <v>21</v>
      </c>
      <c r="E42" s="4" t="s">
        <v>272</v>
      </c>
      <c r="F42" s="4"/>
      <c r="G42" s="47">
        <f>G43</f>
        <v>106</v>
      </c>
    </row>
    <row r="43" spans="1:7" ht="29.45" customHeight="1" x14ac:dyDescent="0.2">
      <c r="A43" s="9"/>
      <c r="B43" s="15" t="s">
        <v>182</v>
      </c>
      <c r="C43" s="4" t="s">
        <v>112</v>
      </c>
      <c r="D43" s="4" t="s">
        <v>21</v>
      </c>
      <c r="E43" s="4" t="s">
        <v>272</v>
      </c>
      <c r="F43" s="4" t="s">
        <v>181</v>
      </c>
      <c r="G43" s="47">
        <v>106</v>
      </c>
    </row>
    <row r="44" spans="1:7" ht="33" customHeight="1" x14ac:dyDescent="0.2">
      <c r="A44" s="9"/>
      <c r="B44" s="44" t="s">
        <v>259</v>
      </c>
      <c r="C44" s="4" t="s">
        <v>112</v>
      </c>
      <c r="D44" s="4" t="s">
        <v>21</v>
      </c>
      <c r="E44" s="4" t="s">
        <v>272</v>
      </c>
      <c r="F44" s="4" t="s">
        <v>258</v>
      </c>
      <c r="G44" s="47">
        <v>106</v>
      </c>
    </row>
    <row r="45" spans="1:7" s="2" customFormat="1" ht="37.9" customHeight="1" x14ac:dyDescent="0.2">
      <c r="A45" s="8" t="s">
        <v>42</v>
      </c>
      <c r="B45" s="13" t="s">
        <v>148</v>
      </c>
      <c r="C45" s="3" t="s">
        <v>169</v>
      </c>
      <c r="D45" s="3"/>
      <c r="E45" s="3"/>
      <c r="F45" s="3"/>
      <c r="G45" s="50">
        <f>G46</f>
        <v>-5</v>
      </c>
    </row>
    <row r="46" spans="1:7" s="2" customFormat="1" ht="33" customHeight="1" x14ac:dyDescent="0.2">
      <c r="A46" s="8" t="s">
        <v>34</v>
      </c>
      <c r="B46" s="13" t="s">
        <v>40</v>
      </c>
      <c r="C46" s="3" t="s">
        <v>169</v>
      </c>
      <c r="D46" s="3" t="s">
        <v>1</v>
      </c>
      <c r="E46" s="3"/>
      <c r="F46" s="3"/>
      <c r="G46" s="50">
        <f>G47</f>
        <v>-5</v>
      </c>
    </row>
    <row r="47" spans="1:7" s="17" customFormat="1" ht="24.75" customHeight="1" x14ac:dyDescent="0.2">
      <c r="A47" s="10" t="s">
        <v>35</v>
      </c>
      <c r="B47" s="14" t="s">
        <v>115</v>
      </c>
      <c r="C47" s="4" t="s">
        <v>169</v>
      </c>
      <c r="D47" s="5" t="s">
        <v>116</v>
      </c>
      <c r="E47" s="5"/>
      <c r="F47" s="5"/>
      <c r="G47" s="51">
        <f>G48</f>
        <v>-5</v>
      </c>
    </row>
    <row r="48" spans="1:7" s="17" customFormat="1" ht="50.25" customHeight="1" x14ac:dyDescent="0.2">
      <c r="A48" s="10" t="s">
        <v>133</v>
      </c>
      <c r="B48" s="34" t="s">
        <v>234</v>
      </c>
      <c r="C48" s="4" t="s">
        <v>169</v>
      </c>
      <c r="D48" s="5" t="s">
        <v>116</v>
      </c>
      <c r="E48" s="5" t="s">
        <v>117</v>
      </c>
      <c r="F48" s="5"/>
      <c r="G48" s="51">
        <f>G50</f>
        <v>-5</v>
      </c>
    </row>
    <row r="49" spans="1:7" s="17" customFormat="1" ht="62.45" customHeight="1" x14ac:dyDescent="0.2">
      <c r="A49" s="10"/>
      <c r="B49" s="14" t="s">
        <v>231</v>
      </c>
      <c r="C49" s="4" t="s">
        <v>169</v>
      </c>
      <c r="D49" s="5" t="s">
        <v>116</v>
      </c>
      <c r="E49" s="5" t="s">
        <v>117</v>
      </c>
      <c r="F49" s="5" t="s">
        <v>179</v>
      </c>
      <c r="G49" s="51">
        <f>G50</f>
        <v>-5</v>
      </c>
    </row>
    <row r="50" spans="1:7" s="17" customFormat="1" ht="30.6" customHeight="1" x14ac:dyDescent="0.2">
      <c r="A50" s="10"/>
      <c r="B50" s="41" t="s">
        <v>213</v>
      </c>
      <c r="C50" s="4" t="s">
        <v>169</v>
      </c>
      <c r="D50" s="5" t="s">
        <v>116</v>
      </c>
      <c r="E50" s="5" t="s">
        <v>117</v>
      </c>
      <c r="F50" s="5" t="s">
        <v>132</v>
      </c>
      <c r="G50" s="47">
        <v>-5</v>
      </c>
    </row>
    <row r="51" spans="1:7" ht="21" customHeight="1" x14ac:dyDescent="0.2">
      <c r="A51" s="11"/>
      <c r="B51" s="32" t="s">
        <v>17</v>
      </c>
      <c r="C51" s="33"/>
      <c r="D51" s="7"/>
      <c r="E51" s="7"/>
      <c r="F51" s="7"/>
      <c r="G51" s="54">
        <f>G19+G45+G9</f>
        <v>496.5</v>
      </c>
    </row>
    <row r="54" spans="1:7" ht="17.100000000000001" customHeight="1" x14ac:dyDescent="0.2">
      <c r="G54" s="1"/>
    </row>
    <row r="55" spans="1:7" ht="20.100000000000001" customHeight="1" x14ac:dyDescent="0.2">
      <c r="G55" s="1"/>
    </row>
    <row r="58" spans="1:7" ht="20.100000000000001" customHeight="1" x14ac:dyDescent="0.2">
      <c r="A58" s="1"/>
      <c r="D58" s="1"/>
      <c r="G58" s="1"/>
    </row>
  </sheetData>
  <mergeCells count="4">
    <mergeCell ref="A1:G1"/>
    <mergeCell ref="A2:G2"/>
    <mergeCell ref="A5:G5"/>
    <mergeCell ref="A6:G6"/>
  </mergeCells>
  <printOptions horizontalCentered="1"/>
  <pageMargins left="0.59055118110236227" right="0.39370078740157483" top="0.39370078740157483" bottom="0.39370078740157483" header="0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146"/>
  <sheetViews>
    <sheetView zoomScale="98" zoomScaleNormal="98" zoomScaleSheetLayoutView="115" workbookViewId="0">
      <selection activeCell="A2" sqref="A2:F2"/>
    </sheetView>
  </sheetViews>
  <sheetFormatPr defaultColWidth="9.140625" defaultRowHeight="12.75" x14ac:dyDescent="0.2"/>
  <cols>
    <col min="1" max="1" width="7.140625" style="19" customWidth="1"/>
    <col min="2" max="2" width="50.28515625" style="19" customWidth="1"/>
    <col min="3" max="3" width="13" style="43" customWidth="1"/>
    <col min="4" max="4" width="11.28515625" style="1" customWidth="1"/>
    <col min="5" max="5" width="9" style="1" customWidth="1"/>
    <col min="6" max="6" width="13.7109375" style="45" customWidth="1"/>
    <col min="7" max="7" width="10.28515625" style="1" customWidth="1"/>
    <col min="8" max="16384" width="9.140625" style="1"/>
  </cols>
  <sheetData>
    <row r="1" spans="1:8" ht="18" customHeight="1" x14ac:dyDescent="0.2">
      <c r="A1" s="56" t="s">
        <v>277</v>
      </c>
      <c r="B1" s="56"/>
      <c r="C1" s="56"/>
      <c r="D1" s="56"/>
      <c r="E1" s="56"/>
      <c r="F1" s="56"/>
    </row>
    <row r="2" spans="1:8" ht="15" customHeight="1" x14ac:dyDescent="0.2">
      <c r="A2" s="57" t="s">
        <v>280</v>
      </c>
      <c r="B2" s="57"/>
      <c r="C2" s="57"/>
      <c r="D2" s="57"/>
      <c r="E2" s="57"/>
      <c r="F2" s="57"/>
    </row>
    <row r="3" spans="1:8" ht="12.75" customHeight="1" x14ac:dyDescent="0.2">
      <c r="A3" s="18"/>
      <c r="C3" s="20"/>
    </row>
    <row r="4" spans="1:8" ht="15.75" customHeight="1" x14ac:dyDescent="0.2">
      <c r="A4" s="18"/>
      <c r="C4" s="1"/>
      <c r="F4" s="48"/>
    </row>
    <row r="5" spans="1:8" s="2" customFormat="1" ht="18" customHeight="1" x14ac:dyDescent="0.2">
      <c r="A5" s="58" t="s">
        <v>170</v>
      </c>
      <c r="B5" s="58"/>
      <c r="C5" s="58"/>
      <c r="D5" s="58"/>
      <c r="E5" s="58"/>
      <c r="F5" s="58"/>
    </row>
    <row r="6" spans="1:8" s="2" customFormat="1" ht="15.95" customHeight="1" x14ac:dyDescent="0.2">
      <c r="A6" s="58" t="s">
        <v>218</v>
      </c>
      <c r="B6" s="58"/>
      <c r="C6" s="58"/>
      <c r="D6" s="58"/>
      <c r="E6" s="58"/>
      <c r="F6" s="58"/>
    </row>
    <row r="7" spans="1:8" s="2" customFormat="1" ht="15.95" customHeight="1" x14ac:dyDescent="0.2">
      <c r="A7" s="58" t="s">
        <v>227</v>
      </c>
      <c r="B7" s="58"/>
      <c r="C7" s="58"/>
      <c r="D7" s="58"/>
      <c r="E7" s="58"/>
      <c r="F7" s="58"/>
    </row>
    <row r="8" spans="1:8" s="2" customFormat="1" x14ac:dyDescent="0.2">
      <c r="A8" s="36"/>
      <c r="B8" s="37"/>
      <c r="C8" s="38"/>
      <c r="D8" s="38"/>
      <c r="E8" s="39"/>
      <c r="F8" s="55"/>
    </row>
    <row r="9" spans="1:8" s="2" customFormat="1" ht="25.5" x14ac:dyDescent="0.2">
      <c r="A9" s="27" t="s">
        <v>49</v>
      </c>
      <c r="B9" s="28" t="s">
        <v>7</v>
      </c>
      <c r="C9" s="29" t="s">
        <v>8</v>
      </c>
      <c r="D9" s="29" t="s">
        <v>2</v>
      </c>
      <c r="E9" s="29" t="s">
        <v>9</v>
      </c>
      <c r="F9" s="49" t="s">
        <v>230</v>
      </c>
    </row>
    <row r="10" spans="1:8" s="2" customFormat="1" ht="19.5" customHeight="1" x14ac:dyDescent="0.2">
      <c r="A10" s="8" t="s">
        <v>55</v>
      </c>
      <c r="B10" s="13" t="s">
        <v>40</v>
      </c>
      <c r="C10" s="3" t="s">
        <v>1</v>
      </c>
      <c r="D10" s="3"/>
      <c r="E10" s="3"/>
      <c r="F10" s="50">
        <f>F15+F22+F34+F38+F42+F11</f>
        <v>25090.5</v>
      </c>
      <c r="G10" s="35"/>
      <c r="H10" s="35"/>
    </row>
    <row r="11" spans="1:8" s="2" customFormat="1" ht="25.5" x14ac:dyDescent="0.2">
      <c r="A11" s="9" t="s">
        <v>32</v>
      </c>
      <c r="B11" s="14" t="s">
        <v>53</v>
      </c>
      <c r="C11" s="4" t="s">
        <v>25</v>
      </c>
      <c r="D11" s="4"/>
      <c r="E11" s="4"/>
      <c r="F11" s="47">
        <f>F12</f>
        <v>1141</v>
      </c>
      <c r="G11" s="35"/>
    </row>
    <row r="12" spans="1:8" s="2" customFormat="1" ht="19.5" customHeight="1" x14ac:dyDescent="0.2">
      <c r="A12" s="9" t="s">
        <v>27</v>
      </c>
      <c r="B12" s="14" t="s">
        <v>54</v>
      </c>
      <c r="C12" s="4" t="s">
        <v>25</v>
      </c>
      <c r="D12" s="4" t="s">
        <v>69</v>
      </c>
      <c r="E12" s="4"/>
      <c r="F12" s="47">
        <f>F14</f>
        <v>1141</v>
      </c>
    </row>
    <row r="13" spans="1:8" s="2" customFormat="1" ht="66" customHeight="1" x14ac:dyDescent="0.2">
      <c r="A13" s="9"/>
      <c r="B13" s="14" t="s">
        <v>214</v>
      </c>
      <c r="C13" s="4" t="s">
        <v>25</v>
      </c>
      <c r="D13" s="4" t="s">
        <v>69</v>
      </c>
      <c r="E13" s="4" t="s">
        <v>179</v>
      </c>
      <c r="F13" s="47">
        <f>F14</f>
        <v>1141</v>
      </c>
    </row>
    <row r="14" spans="1:8" s="2" customFormat="1" ht="31.15" customHeight="1" x14ac:dyDescent="0.2">
      <c r="A14" s="9"/>
      <c r="B14" s="14" t="s">
        <v>213</v>
      </c>
      <c r="C14" s="4" t="s">
        <v>25</v>
      </c>
      <c r="D14" s="4" t="s">
        <v>69</v>
      </c>
      <c r="E14" s="4" t="s">
        <v>132</v>
      </c>
      <c r="F14" s="47">
        <f>1120+21</f>
        <v>1141</v>
      </c>
    </row>
    <row r="15" spans="1:8" ht="55.15" customHeight="1" x14ac:dyDescent="0.2">
      <c r="A15" s="9" t="s">
        <v>222</v>
      </c>
      <c r="B15" s="14" t="s">
        <v>86</v>
      </c>
      <c r="C15" s="4" t="s">
        <v>10</v>
      </c>
      <c r="D15" s="4"/>
      <c r="E15" s="4"/>
      <c r="F15" s="47">
        <f>F16+F19</f>
        <v>1971.3</v>
      </c>
    </row>
    <row r="16" spans="1:8" ht="30" customHeight="1" x14ac:dyDescent="0.2">
      <c r="A16" s="9" t="s">
        <v>63</v>
      </c>
      <c r="B16" s="15" t="s">
        <v>95</v>
      </c>
      <c r="C16" s="30" t="s">
        <v>10</v>
      </c>
      <c r="D16" s="30" t="s">
        <v>109</v>
      </c>
      <c r="E16" s="30"/>
      <c r="F16" s="47">
        <f>F18</f>
        <v>132.30000000000001</v>
      </c>
    </row>
    <row r="17" spans="1:6" ht="66" customHeight="1" x14ac:dyDescent="0.2">
      <c r="A17" s="9"/>
      <c r="B17" s="42" t="s">
        <v>214</v>
      </c>
      <c r="C17" s="30" t="s">
        <v>10</v>
      </c>
      <c r="D17" s="30" t="s">
        <v>109</v>
      </c>
      <c r="E17" s="30" t="s">
        <v>179</v>
      </c>
      <c r="F17" s="47">
        <f>F18</f>
        <v>132.30000000000001</v>
      </c>
    </row>
    <row r="18" spans="1:6" ht="33" customHeight="1" x14ac:dyDescent="0.2">
      <c r="A18" s="9"/>
      <c r="B18" s="14" t="s">
        <v>213</v>
      </c>
      <c r="C18" s="30" t="s">
        <v>10</v>
      </c>
      <c r="D18" s="4" t="s">
        <v>109</v>
      </c>
      <c r="E18" s="30" t="s">
        <v>132</v>
      </c>
      <c r="F18" s="47">
        <v>132.30000000000001</v>
      </c>
    </row>
    <row r="19" spans="1:6" ht="32.25" customHeight="1" x14ac:dyDescent="0.2">
      <c r="A19" s="9" t="s">
        <v>223</v>
      </c>
      <c r="B19" s="14" t="s">
        <v>238</v>
      </c>
      <c r="C19" s="4" t="s">
        <v>10</v>
      </c>
      <c r="D19" s="4" t="s">
        <v>87</v>
      </c>
      <c r="E19" s="4"/>
      <c r="F19" s="47">
        <f>F21</f>
        <v>1839</v>
      </c>
    </row>
    <row r="20" spans="1:6" ht="36" customHeight="1" x14ac:dyDescent="0.2">
      <c r="A20" s="9"/>
      <c r="B20" s="14" t="s">
        <v>215</v>
      </c>
      <c r="C20" s="4" t="s">
        <v>10</v>
      </c>
      <c r="D20" s="4" t="s">
        <v>87</v>
      </c>
      <c r="E20" s="4" t="s">
        <v>177</v>
      </c>
      <c r="F20" s="47">
        <f>F21</f>
        <v>1839</v>
      </c>
    </row>
    <row r="21" spans="1:6" ht="40.9" customHeight="1" x14ac:dyDescent="0.2">
      <c r="A21" s="9"/>
      <c r="B21" s="14" t="s">
        <v>216</v>
      </c>
      <c r="C21" s="4" t="s">
        <v>10</v>
      </c>
      <c r="D21" s="4" t="s">
        <v>87</v>
      </c>
      <c r="E21" s="4" t="s">
        <v>98</v>
      </c>
      <c r="F21" s="47">
        <f>1460+400-99+100-22</f>
        <v>1839</v>
      </c>
    </row>
    <row r="22" spans="1:6" ht="66.75" customHeight="1" x14ac:dyDescent="0.2">
      <c r="A22" s="9" t="s">
        <v>94</v>
      </c>
      <c r="B22" s="14" t="s">
        <v>110</v>
      </c>
      <c r="C22" s="4" t="s">
        <v>28</v>
      </c>
      <c r="D22" s="4"/>
      <c r="E22" s="4"/>
      <c r="F22" s="47">
        <f>F23+F26+F31</f>
        <v>16410.599999999999</v>
      </c>
    </row>
    <row r="23" spans="1:6" ht="42.75" customHeight="1" x14ac:dyDescent="0.2">
      <c r="A23" s="9" t="s">
        <v>41</v>
      </c>
      <c r="B23" s="14" t="s">
        <v>56</v>
      </c>
      <c r="C23" s="4" t="s">
        <v>28</v>
      </c>
      <c r="D23" s="4" t="s">
        <v>61</v>
      </c>
      <c r="E23" s="4"/>
      <c r="F23" s="47">
        <f>F25</f>
        <v>1120</v>
      </c>
    </row>
    <row r="24" spans="1:6" ht="61.15" customHeight="1" x14ac:dyDescent="0.2">
      <c r="A24" s="9"/>
      <c r="B24" s="14" t="s">
        <v>231</v>
      </c>
      <c r="C24" s="4" t="s">
        <v>28</v>
      </c>
      <c r="D24" s="4" t="s">
        <v>61</v>
      </c>
      <c r="E24" s="4" t="s">
        <v>179</v>
      </c>
      <c r="F24" s="47">
        <f>F25</f>
        <v>1120</v>
      </c>
    </row>
    <row r="25" spans="1:6" ht="32.25" customHeight="1" x14ac:dyDescent="0.2">
      <c r="A25" s="9"/>
      <c r="B25" s="14" t="s">
        <v>213</v>
      </c>
      <c r="C25" s="4" t="s">
        <v>28</v>
      </c>
      <c r="D25" s="4" t="s">
        <v>61</v>
      </c>
      <c r="E25" s="4" t="s">
        <v>132</v>
      </c>
      <c r="F25" s="47">
        <v>1120</v>
      </c>
    </row>
    <row r="26" spans="1:6" ht="40.15" customHeight="1" x14ac:dyDescent="0.2">
      <c r="A26" s="10" t="s">
        <v>208</v>
      </c>
      <c r="B26" s="6" t="s">
        <v>60</v>
      </c>
      <c r="C26" s="4" t="s">
        <v>28</v>
      </c>
      <c r="D26" s="4" t="s">
        <v>62</v>
      </c>
      <c r="E26" s="4"/>
      <c r="F26" s="47">
        <f>F28+F30</f>
        <v>15285</v>
      </c>
    </row>
    <row r="27" spans="1:6" ht="57.6" customHeight="1" x14ac:dyDescent="0.2">
      <c r="A27" s="10"/>
      <c r="B27" s="14" t="s">
        <v>231</v>
      </c>
      <c r="C27" s="4" t="s">
        <v>28</v>
      </c>
      <c r="D27" s="4" t="s">
        <v>62</v>
      </c>
      <c r="E27" s="4" t="s">
        <v>179</v>
      </c>
      <c r="F27" s="47">
        <f>F28</f>
        <v>10862.5</v>
      </c>
    </row>
    <row r="28" spans="1:6" ht="28.15" customHeight="1" x14ac:dyDescent="0.2">
      <c r="A28" s="10"/>
      <c r="B28" s="14" t="s">
        <v>213</v>
      </c>
      <c r="C28" s="4" t="s">
        <v>28</v>
      </c>
      <c r="D28" s="4" t="s">
        <v>62</v>
      </c>
      <c r="E28" s="4" t="s">
        <v>132</v>
      </c>
      <c r="F28" s="47">
        <f>10297.1+548.9+16.5</f>
        <v>10862.5</v>
      </c>
    </row>
    <row r="29" spans="1:6" ht="36.75" customHeight="1" x14ac:dyDescent="0.2">
      <c r="A29" s="10"/>
      <c r="B29" s="14" t="s">
        <v>178</v>
      </c>
      <c r="C29" s="4" t="s">
        <v>28</v>
      </c>
      <c r="D29" s="4" t="s">
        <v>62</v>
      </c>
      <c r="E29" s="4" t="s">
        <v>177</v>
      </c>
      <c r="F29" s="47">
        <f>F30</f>
        <v>4422.5</v>
      </c>
    </row>
    <row r="30" spans="1:6" ht="35.25" customHeight="1" x14ac:dyDescent="0.2">
      <c r="A30" s="10"/>
      <c r="B30" s="14" t="s">
        <v>216</v>
      </c>
      <c r="C30" s="4" t="s">
        <v>28</v>
      </c>
      <c r="D30" s="4" t="s">
        <v>62</v>
      </c>
      <c r="E30" s="4" t="s">
        <v>98</v>
      </c>
      <c r="F30" s="47">
        <f>1600+100+1800-360+1000+99+200-16.5</f>
        <v>4422.5</v>
      </c>
    </row>
    <row r="31" spans="1:6" ht="58.9" customHeight="1" x14ac:dyDescent="0.2">
      <c r="A31" s="9" t="s">
        <v>220</v>
      </c>
      <c r="B31" s="6" t="s">
        <v>260</v>
      </c>
      <c r="C31" s="4" t="s">
        <v>28</v>
      </c>
      <c r="D31" s="5" t="s">
        <v>233</v>
      </c>
      <c r="E31" s="5"/>
      <c r="F31" s="51">
        <f>F33</f>
        <v>5.6</v>
      </c>
    </row>
    <row r="32" spans="1:6" ht="34.15" customHeight="1" x14ac:dyDescent="0.2">
      <c r="A32" s="9"/>
      <c r="B32" s="14" t="s">
        <v>178</v>
      </c>
      <c r="C32" s="4" t="s">
        <v>28</v>
      </c>
      <c r="D32" s="5" t="s">
        <v>233</v>
      </c>
      <c r="E32" s="5" t="s">
        <v>177</v>
      </c>
      <c r="F32" s="51">
        <f>F33</f>
        <v>5.6</v>
      </c>
    </row>
    <row r="33" spans="1:6" ht="36.75" customHeight="1" x14ac:dyDescent="0.2">
      <c r="A33" s="9"/>
      <c r="B33" s="14" t="s">
        <v>216</v>
      </c>
      <c r="C33" s="4" t="s">
        <v>28</v>
      </c>
      <c r="D33" s="5" t="s">
        <v>233</v>
      </c>
      <c r="E33" s="5" t="s">
        <v>98</v>
      </c>
      <c r="F33" s="47">
        <v>5.6</v>
      </c>
    </row>
    <row r="34" spans="1:6" s="17" customFormat="1" ht="24.75" customHeight="1" x14ac:dyDescent="0.2">
      <c r="A34" s="10" t="s">
        <v>121</v>
      </c>
      <c r="B34" s="14" t="s">
        <v>115</v>
      </c>
      <c r="C34" s="5" t="s">
        <v>116</v>
      </c>
      <c r="D34" s="5"/>
      <c r="E34" s="5"/>
      <c r="F34" s="51">
        <f>F35</f>
        <v>970</v>
      </c>
    </row>
    <row r="35" spans="1:6" s="17" customFormat="1" ht="50.25" customHeight="1" x14ac:dyDescent="0.2">
      <c r="A35" s="10" t="s">
        <v>96</v>
      </c>
      <c r="B35" s="34" t="s">
        <v>234</v>
      </c>
      <c r="C35" s="5" t="s">
        <v>116</v>
      </c>
      <c r="D35" s="5" t="s">
        <v>117</v>
      </c>
      <c r="E35" s="5"/>
      <c r="F35" s="51">
        <f>F37</f>
        <v>970</v>
      </c>
    </row>
    <row r="36" spans="1:6" s="17" customFormat="1" ht="61.9" customHeight="1" x14ac:dyDescent="0.2">
      <c r="A36" s="10"/>
      <c r="B36" s="14" t="s">
        <v>214</v>
      </c>
      <c r="C36" s="5" t="s">
        <v>116</v>
      </c>
      <c r="D36" s="5" t="s">
        <v>117</v>
      </c>
      <c r="E36" s="5" t="s">
        <v>179</v>
      </c>
      <c r="F36" s="51">
        <f>F37</f>
        <v>970</v>
      </c>
    </row>
    <row r="37" spans="1:6" s="17" customFormat="1" ht="27.6" customHeight="1" x14ac:dyDescent="0.2">
      <c r="A37" s="10"/>
      <c r="B37" s="14" t="s">
        <v>213</v>
      </c>
      <c r="C37" s="5" t="s">
        <v>116</v>
      </c>
      <c r="D37" s="5" t="s">
        <v>117</v>
      </c>
      <c r="E37" s="5" t="s">
        <v>132</v>
      </c>
      <c r="F37" s="47">
        <v>970</v>
      </c>
    </row>
    <row r="38" spans="1:6" s="17" customFormat="1" ht="17.25" customHeight="1" x14ac:dyDescent="0.2">
      <c r="A38" s="12" t="s">
        <v>122</v>
      </c>
      <c r="B38" s="6" t="s">
        <v>210</v>
      </c>
      <c r="C38" s="4" t="s">
        <v>74</v>
      </c>
      <c r="D38" s="4"/>
      <c r="E38" s="4"/>
      <c r="F38" s="47">
        <f>F39</f>
        <v>100</v>
      </c>
    </row>
    <row r="39" spans="1:6" s="17" customFormat="1" ht="30.6" customHeight="1" x14ac:dyDescent="0.2">
      <c r="A39" s="12" t="s">
        <v>123</v>
      </c>
      <c r="B39" s="14" t="s">
        <v>239</v>
      </c>
      <c r="C39" s="5" t="s">
        <v>74</v>
      </c>
      <c r="D39" s="5" t="s">
        <v>64</v>
      </c>
      <c r="E39" s="5"/>
      <c r="F39" s="51">
        <f t="shared" ref="F39" si="0">F41</f>
        <v>100</v>
      </c>
    </row>
    <row r="40" spans="1:6" s="17" customFormat="1" ht="20.25" customHeight="1" x14ac:dyDescent="0.2">
      <c r="A40" s="12"/>
      <c r="B40" s="6" t="s">
        <v>183</v>
      </c>
      <c r="C40" s="5" t="s">
        <v>74</v>
      </c>
      <c r="D40" s="5" t="s">
        <v>64</v>
      </c>
      <c r="E40" s="5" t="s">
        <v>180</v>
      </c>
      <c r="F40" s="51">
        <v>100</v>
      </c>
    </row>
    <row r="41" spans="1:6" s="17" customFormat="1" ht="19.5" customHeight="1" x14ac:dyDescent="0.2">
      <c r="A41" s="12"/>
      <c r="B41" s="14" t="s">
        <v>108</v>
      </c>
      <c r="C41" s="5" t="s">
        <v>74</v>
      </c>
      <c r="D41" s="5" t="s">
        <v>64</v>
      </c>
      <c r="E41" s="5" t="s">
        <v>107</v>
      </c>
      <c r="F41" s="47">
        <v>100</v>
      </c>
    </row>
    <row r="42" spans="1:6" ht="18.75" customHeight="1" x14ac:dyDescent="0.2">
      <c r="A42" s="10" t="s">
        <v>124</v>
      </c>
      <c r="B42" s="6" t="s">
        <v>11</v>
      </c>
      <c r="C42" s="4" t="s">
        <v>75</v>
      </c>
      <c r="D42" s="4"/>
      <c r="E42" s="4"/>
      <c r="F42" s="47">
        <f>F43+F49+F58+F61+F52+F55+F67+F64+F46</f>
        <v>4497.6000000000004</v>
      </c>
    </row>
    <row r="43" spans="1:6" ht="48.75" customHeight="1" x14ac:dyDescent="0.2">
      <c r="A43" s="10" t="s">
        <v>125</v>
      </c>
      <c r="B43" s="6" t="s">
        <v>57</v>
      </c>
      <c r="C43" s="4" t="s">
        <v>75</v>
      </c>
      <c r="D43" s="4" t="s">
        <v>65</v>
      </c>
      <c r="E43" s="4"/>
      <c r="F43" s="47">
        <f>F45</f>
        <v>82.6</v>
      </c>
    </row>
    <row r="44" spans="1:6" ht="34.9" customHeight="1" x14ac:dyDescent="0.2">
      <c r="A44" s="10"/>
      <c r="B44" s="14" t="s">
        <v>178</v>
      </c>
      <c r="C44" s="4" t="s">
        <v>75</v>
      </c>
      <c r="D44" s="4" t="s">
        <v>65</v>
      </c>
      <c r="E44" s="4" t="s">
        <v>177</v>
      </c>
      <c r="F44" s="47">
        <f>F45</f>
        <v>82.6</v>
      </c>
    </row>
    <row r="45" spans="1:6" ht="37.9" customHeight="1" x14ac:dyDescent="0.2">
      <c r="A45" s="9"/>
      <c r="B45" s="14" t="s">
        <v>216</v>
      </c>
      <c r="C45" s="4" t="s">
        <v>75</v>
      </c>
      <c r="D45" s="4" t="s">
        <v>65</v>
      </c>
      <c r="E45" s="4" t="s">
        <v>98</v>
      </c>
      <c r="F45" s="47">
        <v>82.6</v>
      </c>
    </row>
    <row r="46" spans="1:6" ht="18.600000000000001" customHeight="1" x14ac:dyDescent="0.2">
      <c r="A46" s="9" t="s">
        <v>269</v>
      </c>
      <c r="B46" s="14" t="s">
        <v>264</v>
      </c>
      <c r="C46" s="4" t="s">
        <v>75</v>
      </c>
      <c r="D46" s="4" t="s">
        <v>265</v>
      </c>
      <c r="E46" s="4"/>
      <c r="F46" s="47">
        <f>F47</f>
        <v>450</v>
      </c>
    </row>
    <row r="47" spans="1:6" ht="30.6" customHeight="1" x14ac:dyDescent="0.2">
      <c r="A47" s="9"/>
      <c r="B47" s="14" t="s">
        <v>178</v>
      </c>
      <c r="C47" s="4" t="s">
        <v>75</v>
      </c>
      <c r="D47" s="4" t="s">
        <v>265</v>
      </c>
      <c r="E47" s="4" t="s">
        <v>177</v>
      </c>
      <c r="F47" s="47">
        <f>F48</f>
        <v>450</v>
      </c>
    </row>
    <row r="48" spans="1:6" ht="30.6" customHeight="1" x14ac:dyDescent="0.2">
      <c r="A48" s="9"/>
      <c r="B48" s="14" t="s">
        <v>217</v>
      </c>
      <c r="C48" s="4" t="s">
        <v>75</v>
      </c>
      <c r="D48" s="4" t="s">
        <v>265</v>
      </c>
      <c r="E48" s="4" t="s">
        <v>98</v>
      </c>
      <c r="F48" s="47">
        <f>200+100+150</f>
        <v>450</v>
      </c>
    </row>
    <row r="49" spans="1:7" ht="53.25" customHeight="1" x14ac:dyDescent="0.2">
      <c r="A49" s="10" t="s">
        <v>270</v>
      </c>
      <c r="B49" s="6" t="s">
        <v>111</v>
      </c>
      <c r="C49" s="4" t="s">
        <v>75</v>
      </c>
      <c r="D49" s="4" t="s">
        <v>106</v>
      </c>
      <c r="E49" s="4"/>
      <c r="F49" s="47">
        <f t="shared" ref="F49" si="1">F51</f>
        <v>72</v>
      </c>
    </row>
    <row r="50" spans="1:7" ht="24.6" customHeight="1" x14ac:dyDescent="0.2">
      <c r="A50" s="10"/>
      <c r="B50" s="6" t="s">
        <v>183</v>
      </c>
      <c r="C50" s="4" t="s">
        <v>75</v>
      </c>
      <c r="D50" s="4" t="s">
        <v>106</v>
      </c>
      <c r="E50" s="4" t="s">
        <v>180</v>
      </c>
      <c r="F50" s="47">
        <v>72</v>
      </c>
    </row>
    <row r="51" spans="1:7" ht="20.25" customHeight="1" x14ac:dyDescent="0.2">
      <c r="A51" s="9"/>
      <c r="B51" s="16" t="s">
        <v>167</v>
      </c>
      <c r="C51" s="4" t="s">
        <v>75</v>
      </c>
      <c r="D51" s="4" t="s">
        <v>106</v>
      </c>
      <c r="E51" s="4" t="s">
        <v>166</v>
      </c>
      <c r="F51" s="47">
        <v>72</v>
      </c>
    </row>
    <row r="52" spans="1:7" ht="56.45" customHeight="1" x14ac:dyDescent="0.2">
      <c r="A52" s="9" t="s">
        <v>126</v>
      </c>
      <c r="B52" s="6" t="s">
        <v>236</v>
      </c>
      <c r="C52" s="4" t="s">
        <v>75</v>
      </c>
      <c r="D52" s="4" t="s">
        <v>105</v>
      </c>
      <c r="E52" s="4"/>
      <c r="F52" s="47">
        <f t="shared" ref="F52" si="2">F54</f>
        <v>136.6</v>
      </c>
    </row>
    <row r="53" spans="1:7" ht="33.6" customHeight="1" x14ac:dyDescent="0.2">
      <c r="A53" s="9"/>
      <c r="B53" s="14" t="s">
        <v>178</v>
      </c>
      <c r="C53" s="4" t="s">
        <v>75</v>
      </c>
      <c r="D53" s="4" t="s">
        <v>105</v>
      </c>
      <c r="E53" s="4" t="s">
        <v>177</v>
      </c>
      <c r="F53" s="47">
        <f>F54</f>
        <v>136.6</v>
      </c>
    </row>
    <row r="54" spans="1:7" ht="36.6" customHeight="1" x14ac:dyDescent="0.2">
      <c r="A54" s="9"/>
      <c r="B54" s="14" t="s">
        <v>216</v>
      </c>
      <c r="C54" s="4" t="s">
        <v>75</v>
      </c>
      <c r="D54" s="4" t="s">
        <v>105</v>
      </c>
      <c r="E54" s="4" t="s">
        <v>98</v>
      </c>
      <c r="F54" s="47">
        <f>180-43.4</f>
        <v>136.6</v>
      </c>
      <c r="G54" s="21"/>
    </row>
    <row r="55" spans="1:7" ht="39.6" customHeight="1" x14ac:dyDescent="0.2">
      <c r="A55" s="10" t="s">
        <v>127</v>
      </c>
      <c r="B55" s="14" t="s">
        <v>237</v>
      </c>
      <c r="C55" s="4" t="s">
        <v>75</v>
      </c>
      <c r="D55" s="4" t="s">
        <v>251</v>
      </c>
      <c r="E55" s="4"/>
      <c r="F55" s="47">
        <f>F57</f>
        <v>76.599999999999994</v>
      </c>
    </row>
    <row r="56" spans="1:7" ht="32.25" customHeight="1" x14ac:dyDescent="0.2">
      <c r="A56" s="10"/>
      <c r="B56" s="14" t="s">
        <v>178</v>
      </c>
      <c r="C56" s="4" t="s">
        <v>75</v>
      </c>
      <c r="D56" s="4" t="s">
        <v>251</v>
      </c>
      <c r="E56" s="4" t="s">
        <v>177</v>
      </c>
      <c r="F56" s="47">
        <f>F57</f>
        <v>76.599999999999994</v>
      </c>
    </row>
    <row r="57" spans="1:7" ht="36.6" customHeight="1" x14ac:dyDescent="0.2">
      <c r="A57" s="9"/>
      <c r="B57" s="14" t="s">
        <v>216</v>
      </c>
      <c r="C57" s="4" t="s">
        <v>75</v>
      </c>
      <c r="D57" s="4" t="s">
        <v>251</v>
      </c>
      <c r="E57" s="4" t="s">
        <v>98</v>
      </c>
      <c r="F57" s="47">
        <f>70+6.6</f>
        <v>76.599999999999994</v>
      </c>
    </row>
    <row r="58" spans="1:7" ht="43.15" customHeight="1" x14ac:dyDescent="0.2">
      <c r="A58" s="10" t="s">
        <v>128</v>
      </c>
      <c r="B58" s="6" t="s">
        <v>240</v>
      </c>
      <c r="C58" s="4" t="s">
        <v>75</v>
      </c>
      <c r="D58" s="4" t="s">
        <v>252</v>
      </c>
      <c r="E58" s="4"/>
      <c r="F58" s="47">
        <f t="shared" ref="F58" si="3">F60</f>
        <v>176.6</v>
      </c>
    </row>
    <row r="59" spans="1:7" ht="34.9" customHeight="1" x14ac:dyDescent="0.2">
      <c r="A59" s="10"/>
      <c r="B59" s="14" t="s">
        <v>178</v>
      </c>
      <c r="C59" s="4" t="s">
        <v>75</v>
      </c>
      <c r="D59" s="4" t="s">
        <v>252</v>
      </c>
      <c r="E59" s="4" t="s">
        <v>177</v>
      </c>
      <c r="F59" s="47">
        <f>F60</f>
        <v>176.6</v>
      </c>
    </row>
    <row r="60" spans="1:7" ht="33.75" customHeight="1" x14ac:dyDescent="0.2">
      <c r="A60" s="9"/>
      <c r="B60" s="14" t="s">
        <v>216</v>
      </c>
      <c r="C60" s="4" t="s">
        <v>75</v>
      </c>
      <c r="D60" s="4" t="s">
        <v>252</v>
      </c>
      <c r="E60" s="4" t="s">
        <v>98</v>
      </c>
      <c r="F60" s="47">
        <f>140+36.6</f>
        <v>176.6</v>
      </c>
    </row>
    <row r="61" spans="1:7" ht="59.45" customHeight="1" x14ac:dyDescent="0.2">
      <c r="A61" s="10" t="s">
        <v>135</v>
      </c>
      <c r="B61" s="6" t="s">
        <v>250</v>
      </c>
      <c r="C61" s="4" t="s">
        <v>75</v>
      </c>
      <c r="D61" s="4" t="s">
        <v>253</v>
      </c>
      <c r="E61" s="4"/>
      <c r="F61" s="52">
        <f t="shared" ref="F61" si="4">F63</f>
        <v>76.599999999999994</v>
      </c>
    </row>
    <row r="62" spans="1:7" ht="31.15" customHeight="1" x14ac:dyDescent="0.2">
      <c r="A62" s="10"/>
      <c r="B62" s="14" t="s">
        <v>178</v>
      </c>
      <c r="C62" s="4" t="s">
        <v>75</v>
      </c>
      <c r="D62" s="4" t="s">
        <v>253</v>
      </c>
      <c r="E62" s="4" t="s">
        <v>177</v>
      </c>
      <c r="F62" s="52">
        <f>F63</f>
        <v>76.599999999999994</v>
      </c>
    </row>
    <row r="63" spans="1:7" ht="38.450000000000003" customHeight="1" x14ac:dyDescent="0.2">
      <c r="A63" s="9"/>
      <c r="B63" s="14" t="s">
        <v>216</v>
      </c>
      <c r="C63" s="4" t="s">
        <v>75</v>
      </c>
      <c r="D63" s="4" t="s">
        <v>253</v>
      </c>
      <c r="E63" s="4" t="s">
        <v>98</v>
      </c>
      <c r="F63" s="47">
        <f>105-28.4</f>
        <v>76.599999999999994</v>
      </c>
    </row>
    <row r="64" spans="1:7" ht="63" customHeight="1" x14ac:dyDescent="0.2">
      <c r="A64" s="9" t="s">
        <v>225</v>
      </c>
      <c r="B64" s="14" t="s">
        <v>241</v>
      </c>
      <c r="C64" s="4" t="s">
        <v>75</v>
      </c>
      <c r="D64" s="4" t="s">
        <v>254</v>
      </c>
      <c r="E64" s="4"/>
      <c r="F64" s="47">
        <f>F65</f>
        <v>86.6</v>
      </c>
    </row>
    <row r="65" spans="1:6" ht="33.75" customHeight="1" x14ac:dyDescent="0.2">
      <c r="A65" s="9"/>
      <c r="B65" s="14" t="s">
        <v>178</v>
      </c>
      <c r="C65" s="4" t="s">
        <v>75</v>
      </c>
      <c r="D65" s="4" t="s">
        <v>254</v>
      </c>
      <c r="E65" s="4" t="s">
        <v>177</v>
      </c>
      <c r="F65" s="47">
        <f>F66</f>
        <v>86.6</v>
      </c>
    </row>
    <row r="66" spans="1:6" ht="33.75" customHeight="1" x14ac:dyDescent="0.2">
      <c r="A66" s="9"/>
      <c r="B66" s="14" t="s">
        <v>216</v>
      </c>
      <c r="C66" s="4" t="s">
        <v>75</v>
      </c>
      <c r="D66" s="4" t="s">
        <v>254</v>
      </c>
      <c r="E66" s="4" t="s">
        <v>98</v>
      </c>
      <c r="F66" s="47">
        <f>65+21.6</f>
        <v>86.6</v>
      </c>
    </row>
    <row r="67" spans="1:6" ht="46.15" customHeight="1" x14ac:dyDescent="0.2">
      <c r="A67" s="9" t="s">
        <v>271</v>
      </c>
      <c r="B67" s="6" t="s">
        <v>242</v>
      </c>
      <c r="C67" s="4" t="s">
        <v>75</v>
      </c>
      <c r="D67" s="4" t="s">
        <v>68</v>
      </c>
      <c r="E67" s="4"/>
      <c r="F67" s="47">
        <f t="shared" ref="F67" si="5">F69</f>
        <v>3340</v>
      </c>
    </row>
    <row r="68" spans="1:6" ht="31.15" customHeight="1" x14ac:dyDescent="0.2">
      <c r="A68" s="9"/>
      <c r="B68" s="14" t="s">
        <v>217</v>
      </c>
      <c r="C68" s="4" t="s">
        <v>75</v>
      </c>
      <c r="D68" s="4" t="s">
        <v>68</v>
      </c>
      <c r="E68" s="4" t="s">
        <v>177</v>
      </c>
      <c r="F68" s="47">
        <f>F69</f>
        <v>3340</v>
      </c>
    </row>
    <row r="69" spans="1:6" ht="33.75" customHeight="1" x14ac:dyDescent="0.2">
      <c r="A69" s="9"/>
      <c r="B69" s="14" t="s">
        <v>164</v>
      </c>
      <c r="C69" s="4" t="s">
        <v>75</v>
      </c>
      <c r="D69" s="4" t="s">
        <v>68</v>
      </c>
      <c r="E69" s="4" t="s">
        <v>98</v>
      </c>
      <c r="F69" s="47">
        <f>1440+2200-300</f>
        <v>3340</v>
      </c>
    </row>
    <row r="70" spans="1:6" s="2" customFormat="1" ht="33.75" customHeight="1" x14ac:dyDescent="0.2">
      <c r="A70" s="8" t="s">
        <v>30</v>
      </c>
      <c r="B70" s="13" t="s">
        <v>18</v>
      </c>
      <c r="C70" s="3" t="s">
        <v>12</v>
      </c>
      <c r="D70" s="3"/>
      <c r="E70" s="3"/>
      <c r="F70" s="50">
        <f t="shared" ref="F70" si="6">F71</f>
        <v>497</v>
      </c>
    </row>
    <row r="71" spans="1:6" ht="34.15" customHeight="1" x14ac:dyDescent="0.2">
      <c r="A71" s="9" t="s">
        <v>118</v>
      </c>
      <c r="B71" s="14" t="s">
        <v>120</v>
      </c>
      <c r="C71" s="4" t="s">
        <v>3</v>
      </c>
      <c r="D71" s="4"/>
      <c r="E71" s="4"/>
      <c r="F71" s="47">
        <f>F72</f>
        <v>497</v>
      </c>
    </row>
    <row r="72" spans="1:6" ht="99" customHeight="1" x14ac:dyDescent="0.2">
      <c r="A72" s="9" t="s">
        <v>33</v>
      </c>
      <c r="B72" s="6" t="s">
        <v>243</v>
      </c>
      <c r="C72" s="4" t="s">
        <v>3</v>
      </c>
      <c r="D72" s="4" t="s">
        <v>66</v>
      </c>
      <c r="E72" s="4"/>
      <c r="F72" s="47">
        <f t="shared" ref="F72" si="7">F74</f>
        <v>497</v>
      </c>
    </row>
    <row r="73" spans="1:6" ht="33" customHeight="1" x14ac:dyDescent="0.2">
      <c r="A73" s="9"/>
      <c r="B73" s="14" t="s">
        <v>178</v>
      </c>
      <c r="C73" s="4" t="s">
        <v>3</v>
      </c>
      <c r="D73" s="4" t="s">
        <v>66</v>
      </c>
      <c r="E73" s="4" t="s">
        <v>177</v>
      </c>
      <c r="F73" s="47">
        <f>F74</f>
        <v>497</v>
      </c>
    </row>
    <row r="74" spans="1:6" ht="36.75" customHeight="1" x14ac:dyDescent="0.2">
      <c r="A74" s="9"/>
      <c r="B74" s="14" t="s">
        <v>217</v>
      </c>
      <c r="C74" s="4" t="s">
        <v>3</v>
      </c>
      <c r="D74" s="4" t="s">
        <v>66</v>
      </c>
      <c r="E74" s="4" t="s">
        <v>98</v>
      </c>
      <c r="F74" s="47">
        <f>380+117</f>
        <v>497</v>
      </c>
    </row>
    <row r="75" spans="1:6" s="2" customFormat="1" ht="28.15" customHeight="1" x14ac:dyDescent="0.2">
      <c r="A75" s="8" t="s">
        <v>42</v>
      </c>
      <c r="B75" s="13" t="s">
        <v>136</v>
      </c>
      <c r="C75" s="3" t="s">
        <v>139</v>
      </c>
      <c r="D75" s="3"/>
      <c r="E75" s="3"/>
      <c r="F75" s="50">
        <f>F76</f>
        <v>433.6</v>
      </c>
    </row>
    <row r="76" spans="1:6" ht="25.9" customHeight="1" x14ac:dyDescent="0.2">
      <c r="A76" s="9" t="s">
        <v>34</v>
      </c>
      <c r="B76" s="14" t="s">
        <v>137</v>
      </c>
      <c r="C76" s="4" t="s">
        <v>138</v>
      </c>
      <c r="D76" s="4"/>
      <c r="E76" s="4"/>
      <c r="F76" s="47">
        <f>F77</f>
        <v>433.6</v>
      </c>
    </row>
    <row r="77" spans="1:6" ht="90" customHeight="1" x14ac:dyDescent="0.2">
      <c r="A77" s="9" t="s">
        <v>35</v>
      </c>
      <c r="B77" s="40" t="s">
        <v>244</v>
      </c>
      <c r="C77" s="4" t="s">
        <v>138</v>
      </c>
      <c r="D77" s="4" t="s">
        <v>114</v>
      </c>
      <c r="E77" s="4"/>
      <c r="F77" s="47">
        <f>F79</f>
        <v>433.6</v>
      </c>
    </row>
    <row r="78" spans="1:6" ht="36.75" customHeight="1" x14ac:dyDescent="0.2">
      <c r="A78" s="9"/>
      <c r="B78" s="14" t="s">
        <v>178</v>
      </c>
      <c r="C78" s="4" t="s">
        <v>138</v>
      </c>
      <c r="D78" s="4" t="s">
        <v>114</v>
      </c>
      <c r="E78" s="4" t="s">
        <v>177</v>
      </c>
      <c r="F78" s="47">
        <f>F79</f>
        <v>433.6</v>
      </c>
    </row>
    <row r="79" spans="1:6" ht="36.75" customHeight="1" x14ac:dyDescent="0.2">
      <c r="A79" s="9"/>
      <c r="B79" s="14" t="s">
        <v>216</v>
      </c>
      <c r="C79" s="4" t="s">
        <v>138</v>
      </c>
      <c r="D79" s="4" t="s">
        <v>114</v>
      </c>
      <c r="E79" s="4" t="s">
        <v>98</v>
      </c>
      <c r="F79" s="47">
        <v>433.6</v>
      </c>
    </row>
    <row r="80" spans="1:6" s="2" customFormat="1" ht="18.75" customHeight="1" x14ac:dyDescent="0.2">
      <c r="A80" s="8" t="s">
        <v>43</v>
      </c>
      <c r="B80" s="13" t="s">
        <v>13</v>
      </c>
      <c r="C80" s="3" t="s">
        <v>14</v>
      </c>
      <c r="D80" s="3"/>
      <c r="E80" s="3"/>
      <c r="F80" s="50">
        <f t="shared" ref="F80" si="8">F81</f>
        <v>44913.850000000006</v>
      </c>
    </row>
    <row r="81" spans="1:6" ht="16.5" customHeight="1" x14ac:dyDescent="0.2">
      <c r="A81" s="9" t="s">
        <v>36</v>
      </c>
      <c r="B81" s="14" t="s">
        <v>45</v>
      </c>
      <c r="C81" s="4" t="s">
        <v>46</v>
      </c>
      <c r="D81" s="4"/>
      <c r="E81" s="4"/>
      <c r="F81" s="47">
        <f>F83+F86+F89+F92</f>
        <v>44913.850000000006</v>
      </c>
    </row>
    <row r="82" spans="1:6" ht="61.15" customHeight="1" x14ac:dyDescent="0.2">
      <c r="A82" s="9"/>
      <c r="B82" s="6" t="s">
        <v>245</v>
      </c>
      <c r="C82" s="4" t="s">
        <v>46</v>
      </c>
      <c r="D82" s="4" t="s">
        <v>232</v>
      </c>
      <c r="E82" s="4"/>
      <c r="F82" s="47">
        <f>F83+F86+F89+F92</f>
        <v>44913.850000000006</v>
      </c>
    </row>
    <row r="83" spans="1:6" ht="23.45" customHeight="1" x14ac:dyDescent="0.2">
      <c r="A83" s="9" t="s">
        <v>37</v>
      </c>
      <c r="B83" s="6" t="s">
        <v>228</v>
      </c>
      <c r="C83" s="4" t="s">
        <v>46</v>
      </c>
      <c r="D83" s="4" t="s">
        <v>70</v>
      </c>
      <c r="E83" s="4"/>
      <c r="F83" s="47">
        <f t="shared" ref="F83" si="9">F85</f>
        <v>22131.788</v>
      </c>
    </row>
    <row r="84" spans="1:6" ht="35.25" customHeight="1" x14ac:dyDescent="0.2">
      <c r="A84" s="9"/>
      <c r="B84" s="14" t="s">
        <v>178</v>
      </c>
      <c r="C84" s="4" t="s">
        <v>46</v>
      </c>
      <c r="D84" s="4" t="s">
        <v>70</v>
      </c>
      <c r="E84" s="4" t="s">
        <v>177</v>
      </c>
      <c r="F84" s="47">
        <f>F85</f>
        <v>22131.788</v>
      </c>
    </row>
    <row r="85" spans="1:6" ht="41.45" customHeight="1" x14ac:dyDescent="0.2">
      <c r="A85" s="9"/>
      <c r="B85" s="14" t="s">
        <v>216</v>
      </c>
      <c r="C85" s="4" t="s">
        <v>46</v>
      </c>
      <c r="D85" s="4" t="s">
        <v>70</v>
      </c>
      <c r="E85" s="4" t="s">
        <v>98</v>
      </c>
      <c r="F85" s="47">
        <f>23915.9-1413.362-205-150-15.75</f>
        <v>22131.788</v>
      </c>
    </row>
    <row r="86" spans="1:6" ht="45.75" customHeight="1" x14ac:dyDescent="0.2">
      <c r="A86" s="9" t="s">
        <v>140</v>
      </c>
      <c r="B86" s="6" t="s">
        <v>104</v>
      </c>
      <c r="C86" s="4" t="s">
        <v>46</v>
      </c>
      <c r="D86" s="4" t="s">
        <v>71</v>
      </c>
      <c r="E86" s="4"/>
      <c r="F86" s="47">
        <f>F88</f>
        <v>726.9</v>
      </c>
    </row>
    <row r="87" spans="1:6" ht="45.75" customHeight="1" x14ac:dyDescent="0.2">
      <c r="A87" s="9"/>
      <c r="B87" s="14" t="s">
        <v>178</v>
      </c>
      <c r="C87" s="4" t="s">
        <v>46</v>
      </c>
      <c r="D87" s="4" t="s">
        <v>71</v>
      </c>
      <c r="E87" s="4" t="s">
        <v>177</v>
      </c>
      <c r="F87" s="47">
        <f>F88</f>
        <v>726.9</v>
      </c>
    </row>
    <row r="88" spans="1:6" ht="36.6" customHeight="1" x14ac:dyDescent="0.2">
      <c r="A88" s="9"/>
      <c r="B88" s="14" t="s">
        <v>216</v>
      </c>
      <c r="C88" s="4" t="s">
        <v>46</v>
      </c>
      <c r="D88" s="4" t="s">
        <v>71</v>
      </c>
      <c r="E88" s="4" t="s">
        <v>98</v>
      </c>
      <c r="F88" s="47">
        <v>726.9</v>
      </c>
    </row>
    <row r="89" spans="1:6" ht="30.75" customHeight="1" x14ac:dyDescent="0.2">
      <c r="A89" s="9" t="s">
        <v>141</v>
      </c>
      <c r="B89" s="6" t="s">
        <v>103</v>
      </c>
      <c r="C89" s="4" t="s">
        <v>46</v>
      </c>
      <c r="D89" s="4" t="s">
        <v>72</v>
      </c>
      <c r="E89" s="4"/>
      <c r="F89" s="47">
        <f t="shared" ref="F89" si="10">F91</f>
        <v>10276.014999999999</v>
      </c>
    </row>
    <row r="90" spans="1:6" ht="30.75" customHeight="1" x14ac:dyDescent="0.2">
      <c r="A90" s="9"/>
      <c r="B90" s="14" t="s">
        <v>178</v>
      </c>
      <c r="C90" s="4" t="s">
        <v>46</v>
      </c>
      <c r="D90" s="4" t="s">
        <v>72</v>
      </c>
      <c r="E90" s="4" t="s">
        <v>177</v>
      </c>
      <c r="F90" s="47">
        <f>F91</f>
        <v>10276.014999999999</v>
      </c>
    </row>
    <row r="91" spans="1:6" ht="42.6" customHeight="1" x14ac:dyDescent="0.2">
      <c r="A91" s="9"/>
      <c r="B91" s="14" t="s">
        <v>216</v>
      </c>
      <c r="C91" s="4" t="s">
        <v>46</v>
      </c>
      <c r="D91" s="4" t="s">
        <v>72</v>
      </c>
      <c r="E91" s="4" t="s">
        <v>98</v>
      </c>
      <c r="F91" s="47">
        <f>8285.1+1990.915</f>
        <v>10276.014999999999</v>
      </c>
    </row>
    <row r="92" spans="1:6" ht="17.25" customHeight="1" x14ac:dyDescent="0.2">
      <c r="A92" s="9" t="s">
        <v>142</v>
      </c>
      <c r="B92" s="6" t="s">
        <v>102</v>
      </c>
      <c r="C92" s="4" t="s">
        <v>46</v>
      </c>
      <c r="D92" s="4" t="s">
        <v>73</v>
      </c>
      <c r="E92" s="4"/>
      <c r="F92" s="47">
        <f>F94</f>
        <v>11779.147000000001</v>
      </c>
    </row>
    <row r="93" spans="1:6" ht="28.15" customHeight="1" x14ac:dyDescent="0.2">
      <c r="A93" s="9"/>
      <c r="B93" s="14" t="s">
        <v>178</v>
      </c>
      <c r="C93" s="4" t="s">
        <v>46</v>
      </c>
      <c r="D93" s="4" t="s">
        <v>73</v>
      </c>
      <c r="E93" s="4" t="s">
        <v>177</v>
      </c>
      <c r="F93" s="47">
        <f>F94</f>
        <v>11779.147000000001</v>
      </c>
    </row>
    <row r="94" spans="1:6" ht="40.9" customHeight="1" x14ac:dyDescent="0.2">
      <c r="A94" s="9"/>
      <c r="B94" s="14" t="s">
        <v>216</v>
      </c>
      <c r="C94" s="4" t="s">
        <v>46</v>
      </c>
      <c r="D94" s="4" t="s">
        <v>73</v>
      </c>
      <c r="E94" s="4" t="s">
        <v>98</v>
      </c>
      <c r="F94" s="47">
        <f>12456.7-577.553-100</f>
        <v>11779.147000000001</v>
      </c>
    </row>
    <row r="95" spans="1:6" s="2" customFormat="1" ht="19.5" customHeight="1" x14ac:dyDescent="0.2">
      <c r="A95" s="8" t="s">
        <v>24</v>
      </c>
      <c r="B95" s="13" t="s">
        <v>15</v>
      </c>
      <c r="C95" s="3" t="s">
        <v>4</v>
      </c>
      <c r="D95" s="3"/>
      <c r="E95" s="3"/>
      <c r="F95" s="50">
        <f>F100+F96</f>
        <v>607.29999999999995</v>
      </c>
    </row>
    <row r="96" spans="1:6" ht="36" customHeight="1" x14ac:dyDescent="0.2">
      <c r="A96" s="9" t="s">
        <v>143</v>
      </c>
      <c r="B96" s="14" t="s">
        <v>130</v>
      </c>
      <c r="C96" s="4" t="s">
        <v>129</v>
      </c>
      <c r="D96" s="4"/>
      <c r="E96" s="4"/>
      <c r="F96" s="47">
        <f>F97</f>
        <v>67.3</v>
      </c>
    </row>
    <row r="97" spans="1:6" ht="81" customHeight="1" x14ac:dyDescent="0.2">
      <c r="A97" s="9" t="s">
        <v>44</v>
      </c>
      <c r="B97" s="14" t="s">
        <v>235</v>
      </c>
      <c r="C97" s="4" t="s">
        <v>129</v>
      </c>
      <c r="D97" s="4" t="s">
        <v>131</v>
      </c>
      <c r="E97" s="4"/>
      <c r="F97" s="47">
        <f>F99</f>
        <v>67.3</v>
      </c>
    </row>
    <row r="98" spans="1:6" ht="39" customHeight="1" x14ac:dyDescent="0.2">
      <c r="A98" s="9"/>
      <c r="B98" s="14" t="s">
        <v>178</v>
      </c>
      <c r="C98" s="4" t="s">
        <v>129</v>
      </c>
      <c r="D98" s="4" t="s">
        <v>131</v>
      </c>
      <c r="E98" s="4" t="s">
        <v>177</v>
      </c>
      <c r="F98" s="47">
        <f>F99</f>
        <v>67.3</v>
      </c>
    </row>
    <row r="99" spans="1:6" ht="39" customHeight="1" x14ac:dyDescent="0.2">
      <c r="A99" s="9"/>
      <c r="B99" s="14" t="s">
        <v>216</v>
      </c>
      <c r="C99" s="4" t="s">
        <v>129</v>
      </c>
      <c r="D99" s="4" t="s">
        <v>131</v>
      </c>
      <c r="E99" s="4" t="s">
        <v>98</v>
      </c>
      <c r="F99" s="47">
        <v>67.3</v>
      </c>
    </row>
    <row r="100" spans="1:6" ht="28.5" customHeight="1" x14ac:dyDescent="0.2">
      <c r="A100" s="9" t="s">
        <v>144</v>
      </c>
      <c r="B100" s="6" t="s">
        <v>50</v>
      </c>
      <c r="C100" s="4" t="s">
        <v>5</v>
      </c>
      <c r="D100" s="4"/>
      <c r="E100" s="4"/>
      <c r="F100" s="47">
        <f>F101</f>
        <v>540</v>
      </c>
    </row>
    <row r="101" spans="1:6" ht="49.15" customHeight="1" x14ac:dyDescent="0.2">
      <c r="A101" s="9" t="s">
        <v>145</v>
      </c>
      <c r="B101" s="6" t="s">
        <v>246</v>
      </c>
      <c r="C101" s="4" t="s">
        <v>5</v>
      </c>
      <c r="D101" s="4" t="s">
        <v>67</v>
      </c>
      <c r="E101" s="4"/>
      <c r="F101" s="47">
        <f t="shared" ref="F101" si="11">F103</f>
        <v>540</v>
      </c>
    </row>
    <row r="102" spans="1:6" ht="30.6" customHeight="1" x14ac:dyDescent="0.2">
      <c r="A102" s="9"/>
      <c r="B102" s="14" t="s">
        <v>178</v>
      </c>
      <c r="C102" s="4" t="s">
        <v>5</v>
      </c>
      <c r="D102" s="4" t="s">
        <v>67</v>
      </c>
      <c r="E102" s="4" t="s">
        <v>177</v>
      </c>
      <c r="F102" s="47">
        <f>F103</f>
        <v>540</v>
      </c>
    </row>
    <row r="103" spans="1:6" ht="29.45" customHeight="1" x14ac:dyDescent="0.2">
      <c r="A103" s="9"/>
      <c r="B103" s="14" t="s">
        <v>164</v>
      </c>
      <c r="C103" s="4" t="s">
        <v>5</v>
      </c>
      <c r="D103" s="4" t="s">
        <v>67</v>
      </c>
      <c r="E103" s="4" t="s">
        <v>98</v>
      </c>
      <c r="F103" s="47">
        <v>540</v>
      </c>
    </row>
    <row r="104" spans="1:6" s="2" customFormat="1" ht="21.6" customHeight="1" x14ac:dyDescent="0.2">
      <c r="A104" s="8" t="s">
        <v>29</v>
      </c>
      <c r="B104" s="13" t="s">
        <v>85</v>
      </c>
      <c r="C104" s="3" t="s">
        <v>6</v>
      </c>
      <c r="D104" s="3"/>
      <c r="E104" s="3"/>
      <c r="F104" s="50">
        <f>F105</f>
        <v>7810</v>
      </c>
    </row>
    <row r="105" spans="1:6" ht="16.5" customHeight="1" x14ac:dyDescent="0.2">
      <c r="A105" s="9" t="s">
        <v>0</v>
      </c>
      <c r="B105" s="6" t="s">
        <v>19</v>
      </c>
      <c r="C105" s="4" t="s">
        <v>20</v>
      </c>
      <c r="D105" s="4"/>
      <c r="E105" s="4"/>
      <c r="F105" s="47">
        <f t="shared" ref="F105" si="12">F106</f>
        <v>7810</v>
      </c>
    </row>
    <row r="106" spans="1:6" ht="60" customHeight="1" x14ac:dyDescent="0.2">
      <c r="A106" s="9" t="s">
        <v>31</v>
      </c>
      <c r="B106" s="6" t="s">
        <v>247</v>
      </c>
      <c r="C106" s="4" t="s">
        <v>20</v>
      </c>
      <c r="D106" s="4" t="s">
        <v>101</v>
      </c>
      <c r="E106" s="4"/>
      <c r="F106" s="47">
        <f>F108</f>
        <v>7810</v>
      </c>
    </row>
    <row r="107" spans="1:6" ht="31.9" customHeight="1" x14ac:dyDescent="0.2">
      <c r="A107" s="9"/>
      <c r="B107" s="14" t="s">
        <v>178</v>
      </c>
      <c r="C107" s="4" t="s">
        <v>20</v>
      </c>
      <c r="D107" s="4" t="s">
        <v>101</v>
      </c>
      <c r="E107" s="4" t="s">
        <v>177</v>
      </c>
      <c r="F107" s="47">
        <f>F108</f>
        <v>7810</v>
      </c>
    </row>
    <row r="108" spans="1:6" ht="40.9" customHeight="1" x14ac:dyDescent="0.2">
      <c r="A108" s="9"/>
      <c r="B108" s="14" t="s">
        <v>216</v>
      </c>
      <c r="C108" s="4" t="s">
        <v>20</v>
      </c>
      <c r="D108" s="4" t="s">
        <v>101</v>
      </c>
      <c r="E108" s="4" t="s">
        <v>98</v>
      </c>
      <c r="F108" s="47">
        <f>4360+150+2900+300+100</f>
        <v>7810</v>
      </c>
    </row>
    <row r="109" spans="1:6" s="2" customFormat="1" ht="15.75" customHeight="1" x14ac:dyDescent="0.2">
      <c r="A109" s="8" t="s">
        <v>23</v>
      </c>
      <c r="B109" s="13" t="s">
        <v>16</v>
      </c>
      <c r="C109" s="3">
        <v>1000</v>
      </c>
      <c r="D109" s="3"/>
      <c r="E109" s="3"/>
      <c r="F109" s="50">
        <f>F110+F114</f>
        <v>8647.1500000000015</v>
      </c>
    </row>
    <row r="110" spans="1:6" ht="16.5" customHeight="1" x14ac:dyDescent="0.2">
      <c r="A110" s="9" t="s">
        <v>52</v>
      </c>
      <c r="B110" s="14" t="s">
        <v>90</v>
      </c>
      <c r="C110" s="4" t="s">
        <v>88</v>
      </c>
      <c r="D110" s="4"/>
      <c r="E110" s="4"/>
      <c r="F110" s="47">
        <f>F111</f>
        <v>257.25</v>
      </c>
    </row>
    <row r="111" spans="1:6" ht="45" customHeight="1" x14ac:dyDescent="0.2">
      <c r="A111" s="9" t="s">
        <v>38</v>
      </c>
      <c r="B111" s="31" t="s">
        <v>134</v>
      </c>
      <c r="C111" s="30" t="s">
        <v>88</v>
      </c>
      <c r="D111" s="4" t="s">
        <v>89</v>
      </c>
      <c r="E111" s="30"/>
      <c r="F111" s="47">
        <f t="shared" ref="F111" si="13">F113</f>
        <v>257.25</v>
      </c>
    </row>
    <row r="112" spans="1:6" ht="31.9" customHeight="1" x14ac:dyDescent="0.2">
      <c r="A112" s="9"/>
      <c r="B112" s="15" t="s">
        <v>182</v>
      </c>
      <c r="C112" s="30" t="s">
        <v>88</v>
      </c>
      <c r="D112" s="4" t="s">
        <v>89</v>
      </c>
      <c r="E112" s="30" t="s">
        <v>181</v>
      </c>
      <c r="F112" s="47">
        <f>F113</f>
        <v>257.25</v>
      </c>
    </row>
    <row r="113" spans="1:6" ht="23.25" customHeight="1" x14ac:dyDescent="0.2">
      <c r="A113" s="9"/>
      <c r="B113" s="31" t="s">
        <v>211</v>
      </c>
      <c r="C113" s="30" t="s">
        <v>88</v>
      </c>
      <c r="D113" s="4" t="s">
        <v>89</v>
      </c>
      <c r="E113" s="30" t="s">
        <v>22</v>
      </c>
      <c r="F113" s="47">
        <v>257.25</v>
      </c>
    </row>
    <row r="114" spans="1:6" ht="18.75" customHeight="1" x14ac:dyDescent="0.2">
      <c r="A114" s="9" t="s">
        <v>146</v>
      </c>
      <c r="B114" s="6" t="s">
        <v>59</v>
      </c>
      <c r="C114" s="4" t="s">
        <v>21</v>
      </c>
      <c r="D114" s="4"/>
      <c r="E114" s="4"/>
      <c r="F114" s="47">
        <f>F115+F123+F120+F126</f>
        <v>8389.9000000000015</v>
      </c>
    </row>
    <row r="115" spans="1:6" ht="57" customHeight="1" x14ac:dyDescent="0.2">
      <c r="A115" s="10" t="s">
        <v>84</v>
      </c>
      <c r="B115" s="6" t="s">
        <v>261</v>
      </c>
      <c r="C115" s="4" t="s">
        <v>21</v>
      </c>
      <c r="D115" s="4" t="s">
        <v>255</v>
      </c>
      <c r="E115" s="4"/>
      <c r="F115" s="47">
        <f>F117+F119</f>
        <v>1628.4</v>
      </c>
    </row>
    <row r="116" spans="1:6" ht="61.9" customHeight="1" x14ac:dyDescent="0.2">
      <c r="A116" s="10"/>
      <c r="B116" s="14" t="s">
        <v>214</v>
      </c>
      <c r="C116" s="4" t="s">
        <v>21</v>
      </c>
      <c r="D116" s="4" t="s">
        <v>255</v>
      </c>
      <c r="E116" s="4" t="s">
        <v>179</v>
      </c>
      <c r="F116" s="47">
        <f>F117</f>
        <v>1526.4</v>
      </c>
    </row>
    <row r="117" spans="1:6" ht="28.9" customHeight="1" x14ac:dyDescent="0.2">
      <c r="A117" s="10"/>
      <c r="B117" s="14" t="s">
        <v>213</v>
      </c>
      <c r="C117" s="4" t="s">
        <v>21</v>
      </c>
      <c r="D117" s="4" t="s">
        <v>255</v>
      </c>
      <c r="E117" s="4" t="s">
        <v>132</v>
      </c>
      <c r="F117" s="47">
        <v>1526.4</v>
      </c>
    </row>
    <row r="118" spans="1:6" ht="29.45" customHeight="1" x14ac:dyDescent="0.2">
      <c r="A118" s="10"/>
      <c r="B118" s="14" t="s">
        <v>178</v>
      </c>
      <c r="C118" s="4" t="s">
        <v>21</v>
      </c>
      <c r="D118" s="4" t="s">
        <v>255</v>
      </c>
      <c r="E118" s="4" t="s">
        <v>177</v>
      </c>
      <c r="F118" s="47">
        <f>F119</f>
        <v>102</v>
      </c>
    </row>
    <row r="119" spans="1:6" ht="36" customHeight="1" x14ac:dyDescent="0.2">
      <c r="A119" s="10"/>
      <c r="B119" s="14" t="s">
        <v>216</v>
      </c>
      <c r="C119" s="4" t="s">
        <v>21</v>
      </c>
      <c r="D119" s="4" t="s">
        <v>255</v>
      </c>
      <c r="E119" s="4" t="s">
        <v>98</v>
      </c>
      <c r="F119" s="47">
        <v>102</v>
      </c>
    </row>
    <row r="120" spans="1:6" ht="58.9" customHeight="1" x14ac:dyDescent="0.2">
      <c r="A120" s="10" t="s">
        <v>92</v>
      </c>
      <c r="B120" s="6" t="s">
        <v>262</v>
      </c>
      <c r="C120" s="4" t="s">
        <v>21</v>
      </c>
      <c r="D120" s="4" t="s">
        <v>256</v>
      </c>
      <c r="E120" s="4"/>
      <c r="F120" s="53">
        <f t="shared" ref="F120" si="14">F122</f>
        <v>5305.1</v>
      </c>
    </row>
    <row r="121" spans="1:6" ht="27.6" customHeight="1" x14ac:dyDescent="0.2">
      <c r="A121" s="10"/>
      <c r="B121" s="15" t="s">
        <v>226</v>
      </c>
      <c r="C121" s="4" t="s">
        <v>21</v>
      </c>
      <c r="D121" s="4" t="s">
        <v>256</v>
      </c>
      <c r="E121" s="4" t="s">
        <v>181</v>
      </c>
      <c r="F121" s="53">
        <f>F122</f>
        <v>5305.1</v>
      </c>
    </row>
    <row r="122" spans="1:6" ht="21" customHeight="1" x14ac:dyDescent="0.2">
      <c r="A122" s="9"/>
      <c r="B122" s="31" t="s">
        <v>211</v>
      </c>
      <c r="C122" s="4" t="s">
        <v>21</v>
      </c>
      <c r="D122" s="4" t="s">
        <v>256</v>
      </c>
      <c r="E122" s="4" t="s">
        <v>22</v>
      </c>
      <c r="F122" s="47">
        <f>5208.6+96.5</f>
        <v>5305.1</v>
      </c>
    </row>
    <row r="123" spans="1:6" ht="48" customHeight="1" x14ac:dyDescent="0.2">
      <c r="A123" s="10" t="s">
        <v>93</v>
      </c>
      <c r="B123" s="6" t="s">
        <v>263</v>
      </c>
      <c r="C123" s="4" t="s">
        <v>21</v>
      </c>
      <c r="D123" s="4" t="s">
        <v>257</v>
      </c>
      <c r="E123" s="4"/>
      <c r="F123" s="47">
        <f>F124</f>
        <v>1350.4</v>
      </c>
    </row>
    <row r="124" spans="1:6" ht="33" customHeight="1" x14ac:dyDescent="0.2">
      <c r="A124" s="10"/>
      <c r="B124" s="15" t="s">
        <v>182</v>
      </c>
      <c r="C124" s="4" t="s">
        <v>21</v>
      </c>
      <c r="D124" s="4" t="s">
        <v>257</v>
      </c>
      <c r="E124" s="4" t="s">
        <v>181</v>
      </c>
      <c r="F124" s="47">
        <f>F125</f>
        <v>1350.4</v>
      </c>
    </row>
    <row r="125" spans="1:6" ht="34.15" customHeight="1" x14ac:dyDescent="0.2">
      <c r="A125" s="9"/>
      <c r="B125" s="44" t="s">
        <v>259</v>
      </c>
      <c r="C125" s="4" t="s">
        <v>21</v>
      </c>
      <c r="D125" s="4" t="s">
        <v>257</v>
      </c>
      <c r="E125" s="4" t="s">
        <v>258</v>
      </c>
      <c r="F125" s="47">
        <v>1350.4</v>
      </c>
    </row>
    <row r="126" spans="1:6" ht="46.15" customHeight="1" x14ac:dyDescent="0.2">
      <c r="A126" s="9"/>
      <c r="B126" s="6" t="s">
        <v>273</v>
      </c>
      <c r="C126" s="4" t="s">
        <v>21</v>
      </c>
      <c r="D126" s="4" t="s">
        <v>272</v>
      </c>
      <c r="E126" s="4"/>
      <c r="F126" s="47">
        <f>F127</f>
        <v>106</v>
      </c>
    </row>
    <row r="127" spans="1:6" ht="30.6" customHeight="1" x14ac:dyDescent="0.2">
      <c r="A127" s="9"/>
      <c r="B127" s="15" t="s">
        <v>182</v>
      </c>
      <c r="C127" s="4" t="s">
        <v>21</v>
      </c>
      <c r="D127" s="4" t="s">
        <v>272</v>
      </c>
      <c r="E127" s="4" t="s">
        <v>181</v>
      </c>
      <c r="F127" s="47">
        <v>106</v>
      </c>
    </row>
    <row r="128" spans="1:6" ht="34.15" customHeight="1" x14ac:dyDescent="0.2">
      <c r="A128" s="9"/>
      <c r="B128" s="44" t="s">
        <v>259</v>
      </c>
      <c r="C128" s="4" t="s">
        <v>21</v>
      </c>
      <c r="D128" s="4" t="s">
        <v>272</v>
      </c>
      <c r="E128" s="4" t="s">
        <v>258</v>
      </c>
      <c r="F128" s="47">
        <v>106</v>
      </c>
    </row>
    <row r="129" spans="1:6" s="2" customFormat="1" ht="17.25" customHeight="1" x14ac:dyDescent="0.2">
      <c r="A129" s="8" t="s">
        <v>47</v>
      </c>
      <c r="B129" s="13" t="s">
        <v>58</v>
      </c>
      <c r="C129" s="3" t="s">
        <v>77</v>
      </c>
      <c r="D129" s="3"/>
      <c r="E129" s="3"/>
      <c r="F129" s="50">
        <f>F130</f>
        <v>1220</v>
      </c>
    </row>
    <row r="130" spans="1:6" ht="20.25" customHeight="1" x14ac:dyDescent="0.2">
      <c r="A130" s="9" t="s">
        <v>147</v>
      </c>
      <c r="B130" s="6" t="s">
        <v>78</v>
      </c>
      <c r="C130" s="4" t="s">
        <v>76</v>
      </c>
      <c r="D130" s="4"/>
      <c r="E130" s="4"/>
      <c r="F130" s="47">
        <f>F131</f>
        <v>1220</v>
      </c>
    </row>
    <row r="131" spans="1:6" ht="76.150000000000006" customHeight="1" x14ac:dyDescent="0.2">
      <c r="A131" s="9" t="s">
        <v>83</v>
      </c>
      <c r="B131" s="6" t="s">
        <v>248</v>
      </c>
      <c r="C131" s="4" t="s">
        <v>76</v>
      </c>
      <c r="D131" s="4" t="s">
        <v>100</v>
      </c>
      <c r="E131" s="4"/>
      <c r="F131" s="47">
        <f>F133</f>
        <v>1220</v>
      </c>
    </row>
    <row r="132" spans="1:6" ht="32.25" customHeight="1" x14ac:dyDescent="0.2">
      <c r="A132" s="9"/>
      <c r="B132" s="14" t="s">
        <v>178</v>
      </c>
      <c r="C132" s="4" t="s">
        <v>76</v>
      </c>
      <c r="D132" s="4" t="s">
        <v>100</v>
      </c>
      <c r="E132" s="4" t="s">
        <v>177</v>
      </c>
      <c r="F132" s="47">
        <f>F133</f>
        <v>1220</v>
      </c>
    </row>
    <row r="133" spans="1:6" ht="39" customHeight="1" x14ac:dyDescent="0.2">
      <c r="A133" s="9"/>
      <c r="B133" s="14" t="s">
        <v>216</v>
      </c>
      <c r="C133" s="4" t="s">
        <v>76</v>
      </c>
      <c r="D133" s="4" t="s">
        <v>100</v>
      </c>
      <c r="E133" s="4" t="s">
        <v>98</v>
      </c>
      <c r="F133" s="47">
        <f>1170+160-110</f>
        <v>1220</v>
      </c>
    </row>
    <row r="134" spans="1:6" s="2" customFormat="1" ht="15.75" customHeight="1" x14ac:dyDescent="0.2">
      <c r="A134" s="8" t="s">
        <v>91</v>
      </c>
      <c r="B134" s="13" t="s">
        <v>79</v>
      </c>
      <c r="C134" s="3" t="s">
        <v>80</v>
      </c>
      <c r="D134" s="3"/>
      <c r="E134" s="3"/>
      <c r="F134" s="50">
        <f>F135</f>
        <v>5925</v>
      </c>
    </row>
    <row r="135" spans="1:6" ht="20.25" customHeight="1" x14ac:dyDescent="0.2">
      <c r="A135" s="9" t="s">
        <v>39</v>
      </c>
      <c r="B135" s="6" t="s">
        <v>82</v>
      </c>
      <c r="C135" s="4" t="s">
        <v>81</v>
      </c>
      <c r="D135" s="4"/>
      <c r="E135" s="4"/>
      <c r="F135" s="47">
        <f>F136</f>
        <v>5925</v>
      </c>
    </row>
    <row r="136" spans="1:6" ht="48" customHeight="1" x14ac:dyDescent="0.2">
      <c r="A136" s="9" t="s">
        <v>48</v>
      </c>
      <c r="B136" s="16" t="s">
        <v>249</v>
      </c>
      <c r="C136" s="4" t="s">
        <v>81</v>
      </c>
      <c r="D136" s="4" t="s">
        <v>99</v>
      </c>
      <c r="E136" s="4"/>
      <c r="F136" s="47">
        <f>F138</f>
        <v>5925</v>
      </c>
    </row>
    <row r="137" spans="1:6" ht="33.6" customHeight="1" x14ac:dyDescent="0.2">
      <c r="A137" s="9"/>
      <c r="B137" s="14" t="s">
        <v>178</v>
      </c>
      <c r="C137" s="4" t="s">
        <v>81</v>
      </c>
      <c r="D137" s="4" t="s">
        <v>99</v>
      </c>
      <c r="E137" s="4" t="s">
        <v>177</v>
      </c>
      <c r="F137" s="47">
        <f>F138</f>
        <v>5925</v>
      </c>
    </row>
    <row r="138" spans="1:6" ht="41.45" customHeight="1" x14ac:dyDescent="0.2">
      <c r="A138" s="9"/>
      <c r="B138" s="14" t="s">
        <v>216</v>
      </c>
      <c r="C138" s="4" t="s">
        <v>81</v>
      </c>
      <c r="D138" s="4" t="s">
        <v>99</v>
      </c>
      <c r="E138" s="4" t="s">
        <v>98</v>
      </c>
      <c r="F138" s="47">
        <f>5720+205</f>
        <v>5925</v>
      </c>
    </row>
    <row r="139" spans="1:6" s="2" customFormat="1" ht="21" customHeight="1" x14ac:dyDescent="0.2">
      <c r="A139" s="11"/>
      <c r="B139" s="32" t="s">
        <v>17</v>
      </c>
      <c r="C139" s="7"/>
      <c r="D139" s="7"/>
      <c r="E139" s="7"/>
      <c r="F139" s="54">
        <f>F10+F70+F80+F95+F104+F109+F129+F134+F75</f>
        <v>95144.400000000023</v>
      </c>
    </row>
    <row r="142" spans="1:6" ht="17.100000000000001" customHeight="1" x14ac:dyDescent="0.2"/>
    <row r="143" spans="1:6" ht="20.100000000000001" customHeight="1" x14ac:dyDescent="0.2"/>
    <row r="146" spans="1:3" ht="20.100000000000001" customHeight="1" x14ac:dyDescent="0.2">
      <c r="A146" s="1"/>
      <c r="C146" s="1"/>
    </row>
  </sheetData>
  <mergeCells count="5">
    <mergeCell ref="A1:F1"/>
    <mergeCell ref="A2:F2"/>
    <mergeCell ref="A5:F5"/>
    <mergeCell ref="A6:F6"/>
    <mergeCell ref="A7:F7"/>
  </mergeCells>
  <printOptions horizontalCentered="1"/>
  <pageMargins left="0.59055118110236227" right="0.39370078740157483" top="0.39370078740157483" bottom="0.39370078740157483" header="0" footer="0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150"/>
  <sheetViews>
    <sheetView zoomScale="98" zoomScaleNormal="98" zoomScaleSheetLayoutView="115" workbookViewId="0">
      <selection activeCell="A2" sqref="A2:G2"/>
    </sheetView>
  </sheetViews>
  <sheetFormatPr defaultColWidth="9.140625" defaultRowHeight="12.75" x14ac:dyDescent="0.2"/>
  <cols>
    <col min="1" max="1" width="7.140625" style="19" customWidth="1"/>
    <col min="2" max="2" width="50.28515625" style="19" customWidth="1"/>
    <col min="3" max="3" width="9.42578125" style="1" customWidth="1"/>
    <col min="4" max="4" width="13" style="43" customWidth="1"/>
    <col min="5" max="5" width="11.28515625" style="1" customWidth="1"/>
    <col min="6" max="6" width="9" style="1" customWidth="1"/>
    <col min="7" max="7" width="13.7109375" style="45" customWidth="1"/>
    <col min="8" max="8" width="9.7109375" style="1" customWidth="1"/>
    <col min="9" max="16384" width="9.140625" style="1"/>
  </cols>
  <sheetData>
    <row r="1" spans="1:8" ht="18" customHeight="1" x14ac:dyDescent="0.2">
      <c r="A1" s="56" t="s">
        <v>278</v>
      </c>
      <c r="B1" s="56"/>
      <c r="C1" s="56"/>
      <c r="D1" s="56"/>
      <c r="E1" s="56"/>
      <c r="F1" s="56"/>
      <c r="G1" s="56"/>
    </row>
    <row r="2" spans="1:8" ht="15" customHeight="1" x14ac:dyDescent="0.2">
      <c r="A2" s="57" t="s">
        <v>281</v>
      </c>
      <c r="B2" s="57"/>
      <c r="C2" s="57"/>
      <c r="D2" s="57"/>
      <c r="E2" s="57"/>
      <c r="F2" s="57"/>
      <c r="G2" s="57"/>
    </row>
    <row r="3" spans="1:8" ht="12.75" customHeight="1" x14ac:dyDescent="0.2">
      <c r="A3" s="18"/>
      <c r="D3" s="20"/>
    </row>
    <row r="4" spans="1:8" ht="15.75" customHeight="1" x14ac:dyDescent="0.2">
      <c r="A4" s="18"/>
      <c r="D4" s="1"/>
      <c r="G4" s="48"/>
    </row>
    <row r="5" spans="1:8" ht="18" customHeight="1" x14ac:dyDescent="0.2">
      <c r="A5" s="58" t="s">
        <v>97</v>
      </c>
      <c r="B5" s="58"/>
      <c r="C5" s="58"/>
      <c r="D5" s="58"/>
      <c r="E5" s="58"/>
      <c r="F5" s="58"/>
      <c r="G5" s="58"/>
    </row>
    <row r="6" spans="1:8" ht="15.95" customHeight="1" x14ac:dyDescent="0.2">
      <c r="A6" s="58" t="s">
        <v>229</v>
      </c>
      <c r="B6" s="58"/>
      <c r="C6" s="58"/>
      <c r="D6" s="58"/>
      <c r="E6" s="58"/>
      <c r="F6" s="58"/>
      <c r="G6" s="58"/>
    </row>
    <row r="7" spans="1:8" x14ac:dyDescent="0.2">
      <c r="A7" s="22"/>
      <c r="B7" s="23"/>
      <c r="C7" s="24"/>
      <c r="D7" s="25"/>
      <c r="E7" s="25"/>
      <c r="F7" s="26"/>
    </row>
    <row r="8" spans="1:8" ht="25.5" x14ac:dyDescent="0.2">
      <c r="A8" s="27" t="s">
        <v>49</v>
      </c>
      <c r="B8" s="28" t="s">
        <v>7</v>
      </c>
      <c r="C8" s="29" t="s">
        <v>51</v>
      </c>
      <c r="D8" s="29" t="s">
        <v>8</v>
      </c>
      <c r="E8" s="29" t="s">
        <v>2</v>
      </c>
      <c r="F8" s="29" t="s">
        <v>9</v>
      </c>
      <c r="G8" s="49" t="s">
        <v>230</v>
      </c>
    </row>
    <row r="9" spans="1:8" ht="45" customHeight="1" x14ac:dyDescent="0.2">
      <c r="A9" s="8" t="s">
        <v>55</v>
      </c>
      <c r="B9" s="3" t="s">
        <v>150</v>
      </c>
      <c r="C9" s="3" t="s">
        <v>168</v>
      </c>
      <c r="D9" s="3"/>
      <c r="E9" s="3"/>
      <c r="F9" s="3"/>
      <c r="G9" s="50">
        <f>G10</f>
        <v>3112.3</v>
      </c>
      <c r="H9" s="21"/>
    </row>
    <row r="10" spans="1:8" ht="22.15" customHeight="1" x14ac:dyDescent="0.2">
      <c r="A10" s="9" t="s">
        <v>32</v>
      </c>
      <c r="B10" s="13" t="s">
        <v>40</v>
      </c>
      <c r="C10" s="3" t="s">
        <v>168</v>
      </c>
      <c r="D10" s="3" t="s">
        <v>1</v>
      </c>
      <c r="E10" s="3"/>
      <c r="F10" s="3"/>
      <c r="G10" s="50">
        <f>G15+G11</f>
        <v>3112.3</v>
      </c>
    </row>
    <row r="11" spans="1:8" ht="29.45" customHeight="1" x14ac:dyDescent="0.2">
      <c r="A11" s="9" t="s">
        <v>27</v>
      </c>
      <c r="B11" s="14" t="s">
        <v>53</v>
      </c>
      <c r="C11" s="4" t="s">
        <v>168</v>
      </c>
      <c r="D11" s="4" t="s">
        <v>25</v>
      </c>
      <c r="E11" s="4"/>
      <c r="F11" s="4"/>
      <c r="G11" s="47">
        <f>G12</f>
        <v>1141</v>
      </c>
    </row>
    <row r="12" spans="1:8" ht="22.15" customHeight="1" x14ac:dyDescent="0.2">
      <c r="A12" s="9" t="s">
        <v>26</v>
      </c>
      <c r="B12" s="14" t="s">
        <v>54</v>
      </c>
      <c r="C12" s="4" t="s">
        <v>168</v>
      </c>
      <c r="D12" s="4" t="s">
        <v>25</v>
      </c>
      <c r="E12" s="4" t="s">
        <v>69</v>
      </c>
      <c r="F12" s="4"/>
      <c r="G12" s="47">
        <f>G14</f>
        <v>1141</v>
      </c>
    </row>
    <row r="13" spans="1:8" ht="67.150000000000006" customHeight="1" x14ac:dyDescent="0.2">
      <c r="A13" s="9"/>
      <c r="B13" s="14" t="s">
        <v>214</v>
      </c>
      <c r="C13" s="4" t="s">
        <v>168</v>
      </c>
      <c r="D13" s="4" t="s">
        <v>25</v>
      </c>
      <c r="E13" s="4" t="s">
        <v>69</v>
      </c>
      <c r="F13" s="4" t="s">
        <v>179</v>
      </c>
      <c r="G13" s="47">
        <f>G14</f>
        <v>1141</v>
      </c>
    </row>
    <row r="14" spans="1:8" ht="38.450000000000003" customHeight="1" x14ac:dyDescent="0.2">
      <c r="A14" s="9"/>
      <c r="B14" s="14" t="s">
        <v>212</v>
      </c>
      <c r="C14" s="4" t="s">
        <v>168</v>
      </c>
      <c r="D14" s="4" t="s">
        <v>25</v>
      </c>
      <c r="E14" s="4" t="s">
        <v>69</v>
      </c>
      <c r="F14" s="4" t="s">
        <v>132</v>
      </c>
      <c r="G14" s="47">
        <f>1120+21</f>
        <v>1141</v>
      </c>
    </row>
    <row r="15" spans="1:8" ht="66.75" customHeight="1" x14ac:dyDescent="0.2">
      <c r="A15" s="9" t="s">
        <v>221</v>
      </c>
      <c r="B15" s="14" t="s">
        <v>86</v>
      </c>
      <c r="C15" s="4" t="s">
        <v>168</v>
      </c>
      <c r="D15" s="4" t="s">
        <v>10</v>
      </c>
      <c r="E15" s="4"/>
      <c r="F15" s="4"/>
      <c r="G15" s="47">
        <f>G16+G19</f>
        <v>1971.3</v>
      </c>
    </row>
    <row r="16" spans="1:8" ht="39.75" customHeight="1" x14ac:dyDescent="0.2">
      <c r="A16" s="9" t="s">
        <v>184</v>
      </c>
      <c r="B16" s="15" t="s">
        <v>95</v>
      </c>
      <c r="C16" s="4" t="s">
        <v>168</v>
      </c>
      <c r="D16" s="30" t="s">
        <v>10</v>
      </c>
      <c r="E16" s="30" t="s">
        <v>109</v>
      </c>
      <c r="F16" s="30"/>
      <c r="G16" s="47">
        <f>G18</f>
        <v>132.30000000000001</v>
      </c>
    </row>
    <row r="17" spans="1:7" ht="64.900000000000006" customHeight="1" x14ac:dyDescent="0.2">
      <c r="A17" s="9"/>
      <c r="B17" s="14" t="s">
        <v>214</v>
      </c>
      <c r="C17" s="4" t="s">
        <v>168</v>
      </c>
      <c r="D17" s="30" t="s">
        <v>10</v>
      </c>
      <c r="E17" s="30" t="s">
        <v>109</v>
      </c>
      <c r="F17" s="30" t="s">
        <v>179</v>
      </c>
      <c r="G17" s="47">
        <f>G18</f>
        <v>132.30000000000001</v>
      </c>
    </row>
    <row r="18" spans="1:7" ht="35.450000000000003" customHeight="1" x14ac:dyDescent="0.2">
      <c r="A18" s="9"/>
      <c r="B18" s="14" t="s">
        <v>212</v>
      </c>
      <c r="C18" s="4" t="s">
        <v>168</v>
      </c>
      <c r="D18" s="30" t="s">
        <v>10</v>
      </c>
      <c r="E18" s="4" t="s">
        <v>109</v>
      </c>
      <c r="F18" s="30" t="s">
        <v>132</v>
      </c>
      <c r="G18" s="47">
        <v>132.30000000000001</v>
      </c>
    </row>
    <row r="19" spans="1:7" ht="32.25" customHeight="1" x14ac:dyDescent="0.2">
      <c r="A19" s="9" t="s">
        <v>185</v>
      </c>
      <c r="B19" s="14" t="s">
        <v>238</v>
      </c>
      <c r="C19" s="4" t="s">
        <v>168</v>
      </c>
      <c r="D19" s="4" t="s">
        <v>10</v>
      </c>
      <c r="E19" s="4" t="s">
        <v>87</v>
      </c>
      <c r="F19" s="4"/>
      <c r="G19" s="47">
        <f>G21</f>
        <v>1839</v>
      </c>
    </row>
    <row r="20" spans="1:7" ht="32.25" customHeight="1" x14ac:dyDescent="0.2">
      <c r="A20" s="9"/>
      <c r="B20" s="14" t="s">
        <v>178</v>
      </c>
      <c r="C20" s="4" t="s">
        <v>168</v>
      </c>
      <c r="D20" s="4" t="s">
        <v>10</v>
      </c>
      <c r="E20" s="4" t="s">
        <v>87</v>
      </c>
      <c r="F20" s="4" t="s">
        <v>177</v>
      </c>
      <c r="G20" s="47">
        <f>G21</f>
        <v>1839</v>
      </c>
    </row>
    <row r="21" spans="1:7" ht="33" customHeight="1" x14ac:dyDescent="0.2">
      <c r="A21" s="9"/>
      <c r="B21" s="14" t="s">
        <v>217</v>
      </c>
      <c r="C21" s="4" t="s">
        <v>168</v>
      </c>
      <c r="D21" s="4" t="s">
        <v>10</v>
      </c>
      <c r="E21" s="4" t="s">
        <v>87</v>
      </c>
      <c r="F21" s="4" t="s">
        <v>98</v>
      </c>
      <c r="G21" s="47">
        <f>1460+400-99+100-22</f>
        <v>1839</v>
      </c>
    </row>
    <row r="22" spans="1:7" ht="34.15" customHeight="1" x14ac:dyDescent="0.2">
      <c r="A22" s="8" t="s">
        <v>30</v>
      </c>
      <c r="B22" s="3" t="s">
        <v>113</v>
      </c>
      <c r="C22" s="3" t="s">
        <v>112</v>
      </c>
      <c r="D22" s="3"/>
      <c r="E22" s="3"/>
      <c r="F22" s="3"/>
      <c r="G22" s="50">
        <f>G23+G68+G73+G78+G93+G102+G107+G127+G132</f>
        <v>91062.1</v>
      </c>
    </row>
    <row r="23" spans="1:7" ht="24" customHeight="1" x14ac:dyDescent="0.2">
      <c r="A23" s="8" t="s">
        <v>118</v>
      </c>
      <c r="B23" s="13" t="s">
        <v>40</v>
      </c>
      <c r="C23" s="3" t="s">
        <v>112</v>
      </c>
      <c r="D23" s="3" t="s">
        <v>1</v>
      </c>
      <c r="E23" s="3"/>
      <c r="F23" s="3"/>
      <c r="G23" s="50">
        <f>G24+G36+G40</f>
        <v>21008.199999999997</v>
      </c>
    </row>
    <row r="24" spans="1:7" ht="66.75" customHeight="1" x14ac:dyDescent="0.2">
      <c r="A24" s="9" t="s">
        <v>33</v>
      </c>
      <c r="B24" s="14" t="s">
        <v>110</v>
      </c>
      <c r="C24" s="4" t="s">
        <v>112</v>
      </c>
      <c r="D24" s="4" t="s">
        <v>28</v>
      </c>
      <c r="E24" s="4"/>
      <c r="F24" s="4"/>
      <c r="G24" s="47">
        <f>G25+G28+G33</f>
        <v>16410.599999999999</v>
      </c>
    </row>
    <row r="25" spans="1:7" ht="42.75" customHeight="1" x14ac:dyDescent="0.2">
      <c r="A25" s="9" t="s">
        <v>119</v>
      </c>
      <c r="B25" s="14" t="s">
        <v>56</v>
      </c>
      <c r="C25" s="4" t="s">
        <v>112</v>
      </c>
      <c r="D25" s="4" t="s">
        <v>28</v>
      </c>
      <c r="E25" s="4" t="s">
        <v>61</v>
      </c>
      <c r="F25" s="4"/>
      <c r="G25" s="47">
        <f>G27</f>
        <v>1120</v>
      </c>
    </row>
    <row r="26" spans="1:7" ht="64.900000000000006" customHeight="1" x14ac:dyDescent="0.2">
      <c r="A26" s="9"/>
      <c r="B26" s="14" t="s">
        <v>214</v>
      </c>
      <c r="C26" s="4" t="s">
        <v>112</v>
      </c>
      <c r="D26" s="4" t="s">
        <v>28</v>
      </c>
      <c r="E26" s="4" t="s">
        <v>61</v>
      </c>
      <c r="F26" s="4" t="s">
        <v>179</v>
      </c>
      <c r="G26" s="47">
        <f>G27</f>
        <v>1120</v>
      </c>
    </row>
    <row r="27" spans="1:7" ht="33" customHeight="1" x14ac:dyDescent="0.2">
      <c r="A27" s="9"/>
      <c r="B27" s="15" t="s">
        <v>213</v>
      </c>
      <c r="C27" s="4" t="s">
        <v>112</v>
      </c>
      <c r="D27" s="4" t="s">
        <v>28</v>
      </c>
      <c r="E27" s="4" t="s">
        <v>61</v>
      </c>
      <c r="F27" s="4" t="s">
        <v>132</v>
      </c>
      <c r="G27" s="47">
        <v>1120</v>
      </c>
    </row>
    <row r="28" spans="1:7" ht="45.75" customHeight="1" x14ac:dyDescent="0.2">
      <c r="A28" s="10" t="s">
        <v>171</v>
      </c>
      <c r="B28" s="6" t="s">
        <v>60</v>
      </c>
      <c r="C28" s="4" t="s">
        <v>112</v>
      </c>
      <c r="D28" s="4" t="s">
        <v>28</v>
      </c>
      <c r="E28" s="4" t="s">
        <v>62</v>
      </c>
      <c r="F28" s="4"/>
      <c r="G28" s="47">
        <f>G30+G32</f>
        <v>15285</v>
      </c>
    </row>
    <row r="29" spans="1:7" ht="63" customHeight="1" x14ac:dyDescent="0.2">
      <c r="A29" s="10"/>
      <c r="B29" s="14" t="s">
        <v>214</v>
      </c>
      <c r="C29" s="4" t="s">
        <v>112</v>
      </c>
      <c r="D29" s="4" t="s">
        <v>28</v>
      </c>
      <c r="E29" s="4" t="s">
        <v>62</v>
      </c>
      <c r="F29" s="4" t="s">
        <v>179</v>
      </c>
      <c r="G29" s="47">
        <f>G30</f>
        <v>10862.5</v>
      </c>
    </row>
    <row r="30" spans="1:7" ht="36.75" customHeight="1" x14ac:dyDescent="0.2">
      <c r="A30" s="10"/>
      <c r="B30" s="15" t="s">
        <v>212</v>
      </c>
      <c r="C30" s="4" t="s">
        <v>112</v>
      </c>
      <c r="D30" s="4" t="s">
        <v>28</v>
      </c>
      <c r="E30" s="4" t="s">
        <v>62</v>
      </c>
      <c r="F30" s="4" t="s">
        <v>132</v>
      </c>
      <c r="G30" s="47">
        <f>10297.1+548.9+16.5</f>
        <v>10862.5</v>
      </c>
    </row>
    <row r="31" spans="1:7" ht="36.75" customHeight="1" x14ac:dyDescent="0.2">
      <c r="A31" s="10"/>
      <c r="B31" s="14" t="s">
        <v>178</v>
      </c>
      <c r="C31" s="4" t="s">
        <v>112</v>
      </c>
      <c r="D31" s="4" t="s">
        <v>28</v>
      </c>
      <c r="E31" s="4" t="s">
        <v>62</v>
      </c>
      <c r="F31" s="4" t="s">
        <v>177</v>
      </c>
      <c r="G31" s="47">
        <f>G32</f>
        <v>4422.5</v>
      </c>
    </row>
    <row r="32" spans="1:7" ht="35.25" customHeight="1" x14ac:dyDescent="0.2">
      <c r="A32" s="10"/>
      <c r="B32" s="14" t="s">
        <v>217</v>
      </c>
      <c r="C32" s="4" t="s">
        <v>112</v>
      </c>
      <c r="D32" s="4" t="s">
        <v>28</v>
      </c>
      <c r="E32" s="4" t="s">
        <v>62</v>
      </c>
      <c r="F32" s="4" t="s">
        <v>98</v>
      </c>
      <c r="G32" s="47">
        <f>1600+100+1800-360+1000+99+200-16.5</f>
        <v>4422.5</v>
      </c>
    </row>
    <row r="33" spans="1:7" ht="58.15" customHeight="1" x14ac:dyDescent="0.2">
      <c r="A33" s="9" t="s">
        <v>219</v>
      </c>
      <c r="B33" s="6" t="s">
        <v>260</v>
      </c>
      <c r="C33" s="4" t="s">
        <v>112</v>
      </c>
      <c r="D33" s="5" t="s">
        <v>28</v>
      </c>
      <c r="E33" s="5" t="s">
        <v>233</v>
      </c>
      <c r="F33" s="5"/>
      <c r="G33" s="51">
        <f>G35</f>
        <v>5.6</v>
      </c>
    </row>
    <row r="34" spans="1:7" ht="34.9" customHeight="1" x14ac:dyDescent="0.2">
      <c r="A34" s="9"/>
      <c r="B34" s="14" t="s">
        <v>178</v>
      </c>
      <c r="C34" s="4" t="s">
        <v>112</v>
      </c>
      <c r="D34" s="5" t="s">
        <v>28</v>
      </c>
      <c r="E34" s="5" t="s">
        <v>233</v>
      </c>
      <c r="F34" s="5" t="s">
        <v>177</v>
      </c>
      <c r="G34" s="51">
        <f>G35</f>
        <v>5.6</v>
      </c>
    </row>
    <row r="35" spans="1:7" ht="36.75" customHeight="1" x14ac:dyDescent="0.2">
      <c r="A35" s="9"/>
      <c r="B35" s="14" t="s">
        <v>217</v>
      </c>
      <c r="C35" s="4" t="s">
        <v>112</v>
      </c>
      <c r="D35" s="5" t="s">
        <v>28</v>
      </c>
      <c r="E35" s="5" t="s">
        <v>233</v>
      </c>
      <c r="F35" s="5" t="s">
        <v>98</v>
      </c>
      <c r="G35" s="47">
        <v>5.6</v>
      </c>
    </row>
    <row r="36" spans="1:7" s="17" customFormat="1" ht="17.25" customHeight="1" x14ac:dyDescent="0.2">
      <c r="A36" s="12" t="s">
        <v>172</v>
      </c>
      <c r="B36" s="6" t="s">
        <v>210</v>
      </c>
      <c r="C36" s="4" t="s">
        <v>112</v>
      </c>
      <c r="D36" s="4" t="s">
        <v>74</v>
      </c>
      <c r="E36" s="4"/>
      <c r="F36" s="4"/>
      <c r="G36" s="47">
        <f>G37</f>
        <v>100</v>
      </c>
    </row>
    <row r="37" spans="1:7" s="17" customFormat="1" ht="33" customHeight="1" x14ac:dyDescent="0.2">
      <c r="A37" s="12" t="s">
        <v>151</v>
      </c>
      <c r="B37" s="14" t="s">
        <v>239</v>
      </c>
      <c r="C37" s="4" t="s">
        <v>112</v>
      </c>
      <c r="D37" s="5" t="s">
        <v>74</v>
      </c>
      <c r="E37" s="5" t="s">
        <v>64</v>
      </c>
      <c r="F37" s="5"/>
      <c r="G37" s="51">
        <f t="shared" ref="G37" si="0">G39</f>
        <v>100</v>
      </c>
    </row>
    <row r="38" spans="1:7" s="17" customFormat="1" ht="20.25" customHeight="1" x14ac:dyDescent="0.2">
      <c r="A38" s="12"/>
      <c r="B38" s="14" t="s">
        <v>183</v>
      </c>
      <c r="C38" s="4" t="s">
        <v>112</v>
      </c>
      <c r="D38" s="5" t="s">
        <v>74</v>
      </c>
      <c r="E38" s="5" t="s">
        <v>64</v>
      </c>
      <c r="F38" s="5" t="s">
        <v>180</v>
      </c>
      <c r="G38" s="51">
        <v>100</v>
      </c>
    </row>
    <row r="39" spans="1:7" s="17" customFormat="1" ht="19.5" customHeight="1" x14ac:dyDescent="0.2">
      <c r="A39" s="12"/>
      <c r="B39" s="14" t="s">
        <v>108</v>
      </c>
      <c r="C39" s="4" t="s">
        <v>112</v>
      </c>
      <c r="D39" s="5" t="s">
        <v>74</v>
      </c>
      <c r="E39" s="5" t="s">
        <v>64</v>
      </c>
      <c r="F39" s="5" t="s">
        <v>107</v>
      </c>
      <c r="G39" s="47">
        <v>100</v>
      </c>
    </row>
    <row r="40" spans="1:7" ht="18.75" customHeight="1" x14ac:dyDescent="0.2">
      <c r="A40" s="10" t="s">
        <v>152</v>
      </c>
      <c r="B40" s="6" t="s">
        <v>11</v>
      </c>
      <c r="C40" s="4" t="s">
        <v>112</v>
      </c>
      <c r="D40" s="4" t="s">
        <v>75</v>
      </c>
      <c r="E40" s="4"/>
      <c r="F40" s="4"/>
      <c r="G40" s="47">
        <f>G41+G50+G53+G44+G47+G62+G65+G56+G59</f>
        <v>4497.6000000000004</v>
      </c>
    </row>
    <row r="41" spans="1:7" ht="48.75" customHeight="1" x14ac:dyDescent="0.2">
      <c r="A41" s="10" t="s">
        <v>153</v>
      </c>
      <c r="B41" s="6" t="s">
        <v>57</v>
      </c>
      <c r="C41" s="4" t="s">
        <v>112</v>
      </c>
      <c r="D41" s="4" t="s">
        <v>75</v>
      </c>
      <c r="E41" s="4" t="s">
        <v>65</v>
      </c>
      <c r="F41" s="4"/>
      <c r="G41" s="47">
        <f>G43</f>
        <v>82.6</v>
      </c>
    </row>
    <row r="42" spans="1:7" ht="36.6" customHeight="1" x14ac:dyDescent="0.2">
      <c r="A42" s="10"/>
      <c r="B42" s="14" t="s">
        <v>178</v>
      </c>
      <c r="C42" s="4" t="s">
        <v>112</v>
      </c>
      <c r="D42" s="4" t="s">
        <v>75</v>
      </c>
      <c r="E42" s="4" t="s">
        <v>65</v>
      </c>
      <c r="F42" s="4" t="s">
        <v>177</v>
      </c>
      <c r="G42" s="47">
        <f>G43</f>
        <v>82.6</v>
      </c>
    </row>
    <row r="43" spans="1:7" ht="32.25" customHeight="1" x14ac:dyDescent="0.2">
      <c r="A43" s="9"/>
      <c r="B43" s="14" t="s">
        <v>217</v>
      </c>
      <c r="C43" s="4" t="s">
        <v>112</v>
      </c>
      <c r="D43" s="4" t="s">
        <v>75</v>
      </c>
      <c r="E43" s="4" t="s">
        <v>65</v>
      </c>
      <c r="F43" s="4" t="s">
        <v>98</v>
      </c>
      <c r="G43" s="47">
        <v>82.6</v>
      </c>
    </row>
    <row r="44" spans="1:7" ht="45" customHeight="1" x14ac:dyDescent="0.2">
      <c r="A44" s="9" t="s">
        <v>266</v>
      </c>
      <c r="B44" s="6" t="s">
        <v>236</v>
      </c>
      <c r="C44" s="4" t="s">
        <v>112</v>
      </c>
      <c r="D44" s="4" t="s">
        <v>75</v>
      </c>
      <c r="E44" s="4" t="s">
        <v>105</v>
      </c>
      <c r="F44" s="4"/>
      <c r="G44" s="47">
        <f t="shared" ref="G44" si="1">G46</f>
        <v>136.6</v>
      </c>
    </row>
    <row r="45" spans="1:7" ht="33" customHeight="1" x14ac:dyDescent="0.2">
      <c r="A45" s="9"/>
      <c r="B45" s="14" t="s">
        <v>178</v>
      </c>
      <c r="C45" s="4" t="s">
        <v>112</v>
      </c>
      <c r="D45" s="4" t="s">
        <v>75</v>
      </c>
      <c r="E45" s="4" t="s">
        <v>105</v>
      </c>
      <c r="F45" s="4" t="s">
        <v>177</v>
      </c>
      <c r="G45" s="47">
        <f>G46</f>
        <v>136.6</v>
      </c>
    </row>
    <row r="46" spans="1:7" ht="32.25" customHeight="1" x14ac:dyDescent="0.2">
      <c r="A46" s="9"/>
      <c r="B46" s="14" t="s">
        <v>217</v>
      </c>
      <c r="C46" s="4" t="s">
        <v>112</v>
      </c>
      <c r="D46" s="4" t="s">
        <v>75</v>
      </c>
      <c r="E46" s="4" t="s">
        <v>105</v>
      </c>
      <c r="F46" s="4" t="s">
        <v>98</v>
      </c>
      <c r="G46" s="47">
        <f>180-43.4</f>
        <v>136.6</v>
      </c>
    </row>
    <row r="47" spans="1:7" ht="53.45" customHeight="1" x14ac:dyDescent="0.2">
      <c r="A47" s="10" t="s">
        <v>267</v>
      </c>
      <c r="B47" s="14" t="s">
        <v>237</v>
      </c>
      <c r="C47" s="4" t="s">
        <v>112</v>
      </c>
      <c r="D47" s="4" t="s">
        <v>75</v>
      </c>
      <c r="E47" s="4" t="s">
        <v>251</v>
      </c>
      <c r="F47" s="4"/>
      <c r="G47" s="47">
        <f>G49</f>
        <v>76.599999999999994</v>
      </c>
    </row>
    <row r="48" spans="1:7" ht="32.25" customHeight="1" x14ac:dyDescent="0.2">
      <c r="A48" s="10"/>
      <c r="B48" s="14" t="s">
        <v>178</v>
      </c>
      <c r="C48" s="4" t="s">
        <v>112</v>
      </c>
      <c r="D48" s="4" t="s">
        <v>75</v>
      </c>
      <c r="E48" s="4" t="s">
        <v>251</v>
      </c>
      <c r="F48" s="4" t="s">
        <v>177</v>
      </c>
      <c r="G48" s="47">
        <f>G49</f>
        <v>76.599999999999994</v>
      </c>
    </row>
    <row r="49" spans="1:10" ht="32.25" customHeight="1" x14ac:dyDescent="0.2">
      <c r="A49" s="9"/>
      <c r="B49" s="14" t="s">
        <v>217</v>
      </c>
      <c r="C49" s="4" t="s">
        <v>112</v>
      </c>
      <c r="D49" s="4" t="s">
        <v>75</v>
      </c>
      <c r="E49" s="4" t="s">
        <v>251</v>
      </c>
      <c r="F49" s="4" t="s">
        <v>98</v>
      </c>
      <c r="G49" s="47">
        <f>70+6.6</f>
        <v>76.599999999999994</v>
      </c>
    </row>
    <row r="50" spans="1:10" ht="48" customHeight="1" x14ac:dyDescent="0.2">
      <c r="A50" s="10" t="s">
        <v>173</v>
      </c>
      <c r="B50" s="6" t="s">
        <v>240</v>
      </c>
      <c r="C50" s="4" t="s">
        <v>112</v>
      </c>
      <c r="D50" s="4" t="s">
        <v>75</v>
      </c>
      <c r="E50" s="4" t="s">
        <v>252</v>
      </c>
      <c r="F50" s="4"/>
      <c r="G50" s="47">
        <f t="shared" ref="G50" si="2">G52</f>
        <v>176.6</v>
      </c>
    </row>
    <row r="51" spans="1:10" ht="36.6" customHeight="1" x14ac:dyDescent="0.2">
      <c r="A51" s="10"/>
      <c r="B51" s="14" t="s">
        <v>178</v>
      </c>
      <c r="C51" s="4" t="s">
        <v>112</v>
      </c>
      <c r="D51" s="4" t="s">
        <v>75</v>
      </c>
      <c r="E51" s="4" t="s">
        <v>252</v>
      </c>
      <c r="F51" s="4" t="s">
        <v>177</v>
      </c>
      <c r="G51" s="47">
        <f>G52</f>
        <v>176.6</v>
      </c>
    </row>
    <row r="52" spans="1:10" ht="33.75" customHeight="1" x14ac:dyDescent="0.2">
      <c r="A52" s="9"/>
      <c r="B52" s="14" t="s">
        <v>217</v>
      </c>
      <c r="C52" s="4" t="s">
        <v>112</v>
      </c>
      <c r="D52" s="4" t="s">
        <v>75</v>
      </c>
      <c r="E52" s="4" t="s">
        <v>252</v>
      </c>
      <c r="F52" s="4" t="s">
        <v>98</v>
      </c>
      <c r="G52" s="47">
        <f>140+36.6</f>
        <v>176.6</v>
      </c>
    </row>
    <row r="53" spans="1:10" ht="60" customHeight="1" x14ac:dyDescent="0.2">
      <c r="A53" s="10" t="s">
        <v>174</v>
      </c>
      <c r="B53" s="6" t="s">
        <v>250</v>
      </c>
      <c r="C53" s="4" t="s">
        <v>112</v>
      </c>
      <c r="D53" s="4" t="s">
        <v>75</v>
      </c>
      <c r="E53" s="4" t="s">
        <v>253</v>
      </c>
      <c r="F53" s="4"/>
      <c r="G53" s="52">
        <f t="shared" ref="G53" si="3">G55</f>
        <v>76.599999999999994</v>
      </c>
    </row>
    <row r="54" spans="1:10" ht="39.6" customHeight="1" x14ac:dyDescent="0.2">
      <c r="A54" s="10"/>
      <c r="B54" s="14" t="s">
        <v>178</v>
      </c>
      <c r="C54" s="4" t="s">
        <v>112</v>
      </c>
      <c r="D54" s="4" t="s">
        <v>75</v>
      </c>
      <c r="E54" s="4" t="s">
        <v>253</v>
      </c>
      <c r="F54" s="4" t="s">
        <v>177</v>
      </c>
      <c r="G54" s="52">
        <f>G55</f>
        <v>76.599999999999994</v>
      </c>
    </row>
    <row r="55" spans="1:10" ht="32.25" customHeight="1" x14ac:dyDescent="0.2">
      <c r="A55" s="9"/>
      <c r="B55" s="14" t="s">
        <v>217</v>
      </c>
      <c r="C55" s="4" t="s">
        <v>112</v>
      </c>
      <c r="D55" s="4" t="s">
        <v>75</v>
      </c>
      <c r="E55" s="4" t="s">
        <v>253</v>
      </c>
      <c r="F55" s="4" t="s">
        <v>98</v>
      </c>
      <c r="G55" s="47">
        <f>105-28.4</f>
        <v>76.599999999999994</v>
      </c>
    </row>
    <row r="56" spans="1:10" ht="59.45" customHeight="1" x14ac:dyDescent="0.2">
      <c r="A56" s="9" t="s">
        <v>175</v>
      </c>
      <c r="B56" s="14" t="s">
        <v>241</v>
      </c>
      <c r="C56" s="4" t="s">
        <v>112</v>
      </c>
      <c r="D56" s="4" t="s">
        <v>75</v>
      </c>
      <c r="E56" s="4" t="s">
        <v>254</v>
      </c>
      <c r="F56" s="4"/>
      <c r="G56" s="47">
        <f>G57</f>
        <v>86.6</v>
      </c>
    </row>
    <row r="57" spans="1:10" ht="36" customHeight="1" x14ac:dyDescent="0.2">
      <c r="A57" s="9"/>
      <c r="B57" s="14" t="s">
        <v>178</v>
      </c>
      <c r="C57" s="4" t="s">
        <v>112</v>
      </c>
      <c r="D57" s="4" t="s">
        <v>75</v>
      </c>
      <c r="E57" s="4" t="s">
        <v>254</v>
      </c>
      <c r="F57" s="4" t="s">
        <v>177</v>
      </c>
      <c r="G57" s="47">
        <f>G58</f>
        <v>86.6</v>
      </c>
    </row>
    <row r="58" spans="1:10" ht="32.25" customHeight="1" x14ac:dyDescent="0.2">
      <c r="A58" s="9"/>
      <c r="B58" s="14" t="s">
        <v>217</v>
      </c>
      <c r="C58" s="4" t="s">
        <v>112</v>
      </c>
      <c r="D58" s="4" t="s">
        <v>75</v>
      </c>
      <c r="E58" s="4" t="s">
        <v>254</v>
      </c>
      <c r="F58" s="4" t="s">
        <v>98</v>
      </c>
      <c r="G58" s="47">
        <f>65+21.6</f>
        <v>86.6</v>
      </c>
    </row>
    <row r="59" spans="1:10" ht="16.899999999999999" customHeight="1" x14ac:dyDescent="0.2">
      <c r="A59" s="9" t="s">
        <v>209</v>
      </c>
      <c r="B59" s="14" t="s">
        <v>264</v>
      </c>
      <c r="C59" s="4" t="s">
        <v>112</v>
      </c>
      <c r="D59" s="4" t="s">
        <v>75</v>
      </c>
      <c r="E59" s="4" t="s">
        <v>265</v>
      </c>
      <c r="F59" s="4"/>
      <c r="G59" s="47">
        <f>G60</f>
        <v>450</v>
      </c>
      <c r="H59" s="46"/>
      <c r="I59" s="45"/>
      <c r="J59" s="45"/>
    </row>
    <row r="60" spans="1:10" ht="25.5" x14ac:dyDescent="0.2">
      <c r="A60" s="9"/>
      <c r="B60" s="14" t="s">
        <v>178</v>
      </c>
      <c r="C60" s="4" t="s">
        <v>112</v>
      </c>
      <c r="D60" s="4" t="s">
        <v>75</v>
      </c>
      <c r="E60" s="4" t="s">
        <v>265</v>
      </c>
      <c r="F60" s="4" t="s">
        <v>177</v>
      </c>
      <c r="G60" s="47">
        <f>G61</f>
        <v>450</v>
      </c>
      <c r="H60" s="46"/>
      <c r="I60" s="45"/>
      <c r="J60" s="45"/>
    </row>
    <row r="61" spans="1:10" ht="25.5" x14ac:dyDescent="0.2">
      <c r="A61" s="9"/>
      <c r="B61" s="14" t="s">
        <v>217</v>
      </c>
      <c r="C61" s="4" t="s">
        <v>112</v>
      </c>
      <c r="D61" s="4" t="s">
        <v>75</v>
      </c>
      <c r="E61" s="4" t="s">
        <v>265</v>
      </c>
      <c r="F61" s="4" t="s">
        <v>98</v>
      </c>
      <c r="G61" s="47">
        <f>200+100+150</f>
        <v>450</v>
      </c>
      <c r="H61" s="46"/>
      <c r="I61" s="45"/>
      <c r="J61" s="45"/>
    </row>
    <row r="62" spans="1:10" ht="53.25" customHeight="1" x14ac:dyDescent="0.2">
      <c r="A62" s="10" t="s">
        <v>224</v>
      </c>
      <c r="B62" s="6" t="s">
        <v>111</v>
      </c>
      <c r="C62" s="4" t="s">
        <v>112</v>
      </c>
      <c r="D62" s="4" t="s">
        <v>75</v>
      </c>
      <c r="E62" s="4" t="s">
        <v>106</v>
      </c>
      <c r="F62" s="4"/>
      <c r="G62" s="47">
        <f t="shared" ref="G62" si="4">G64</f>
        <v>72</v>
      </c>
    </row>
    <row r="63" spans="1:10" ht="27" customHeight="1" x14ac:dyDescent="0.2">
      <c r="A63" s="10"/>
      <c r="B63" s="6" t="s">
        <v>183</v>
      </c>
      <c r="C63" s="4" t="s">
        <v>112</v>
      </c>
      <c r="D63" s="4" t="s">
        <v>75</v>
      </c>
      <c r="E63" s="4" t="s">
        <v>106</v>
      </c>
      <c r="F63" s="4" t="s">
        <v>180</v>
      </c>
      <c r="G63" s="47">
        <v>72</v>
      </c>
    </row>
    <row r="64" spans="1:10" ht="20.25" customHeight="1" x14ac:dyDescent="0.2">
      <c r="A64" s="9"/>
      <c r="B64" s="16" t="s">
        <v>167</v>
      </c>
      <c r="C64" s="4" t="s">
        <v>112</v>
      </c>
      <c r="D64" s="4" t="s">
        <v>75</v>
      </c>
      <c r="E64" s="4" t="s">
        <v>106</v>
      </c>
      <c r="F64" s="4" t="s">
        <v>166</v>
      </c>
      <c r="G64" s="47">
        <v>72</v>
      </c>
    </row>
    <row r="65" spans="1:7" ht="44.45" customHeight="1" x14ac:dyDescent="0.2">
      <c r="A65" s="9" t="s">
        <v>268</v>
      </c>
      <c r="B65" s="6" t="s">
        <v>242</v>
      </c>
      <c r="C65" s="4" t="s">
        <v>112</v>
      </c>
      <c r="D65" s="4" t="s">
        <v>75</v>
      </c>
      <c r="E65" s="4" t="s">
        <v>68</v>
      </c>
      <c r="F65" s="4"/>
      <c r="G65" s="47">
        <f t="shared" ref="G65" si="5">G67</f>
        <v>3340</v>
      </c>
    </row>
    <row r="66" spans="1:7" ht="28.9" customHeight="1" x14ac:dyDescent="0.2">
      <c r="A66" s="9"/>
      <c r="B66" s="14" t="s">
        <v>178</v>
      </c>
      <c r="C66" s="4" t="s">
        <v>112</v>
      </c>
      <c r="D66" s="4" t="s">
        <v>75</v>
      </c>
      <c r="E66" s="4" t="s">
        <v>68</v>
      </c>
      <c r="F66" s="4" t="s">
        <v>177</v>
      </c>
      <c r="G66" s="47">
        <f>G67</f>
        <v>3340</v>
      </c>
    </row>
    <row r="67" spans="1:7" ht="33.75" customHeight="1" x14ac:dyDescent="0.2">
      <c r="A67" s="9"/>
      <c r="B67" s="14" t="s">
        <v>217</v>
      </c>
      <c r="C67" s="4" t="s">
        <v>112</v>
      </c>
      <c r="D67" s="4" t="s">
        <v>75</v>
      </c>
      <c r="E67" s="4" t="s">
        <v>68</v>
      </c>
      <c r="F67" s="4" t="s">
        <v>98</v>
      </c>
      <c r="G67" s="47">
        <f>1440+2200-300</f>
        <v>3340</v>
      </c>
    </row>
    <row r="68" spans="1:7" s="2" customFormat="1" ht="32.25" customHeight="1" x14ac:dyDescent="0.2">
      <c r="A68" s="8" t="s">
        <v>154</v>
      </c>
      <c r="B68" s="13" t="s">
        <v>18</v>
      </c>
      <c r="C68" s="3" t="s">
        <v>112</v>
      </c>
      <c r="D68" s="3" t="s">
        <v>12</v>
      </c>
      <c r="E68" s="3"/>
      <c r="F68" s="3"/>
      <c r="G68" s="50">
        <f>G69</f>
        <v>497</v>
      </c>
    </row>
    <row r="69" spans="1:7" ht="34.15" customHeight="1" x14ac:dyDescent="0.2">
      <c r="A69" s="9" t="s">
        <v>155</v>
      </c>
      <c r="B69" s="14" t="s">
        <v>120</v>
      </c>
      <c r="C69" s="4" t="s">
        <v>112</v>
      </c>
      <c r="D69" s="4" t="s">
        <v>3</v>
      </c>
      <c r="E69" s="4"/>
      <c r="F69" s="4"/>
      <c r="G69" s="47">
        <f>G70</f>
        <v>497</v>
      </c>
    </row>
    <row r="70" spans="1:7" ht="86.45" customHeight="1" x14ac:dyDescent="0.2">
      <c r="A70" s="9" t="s">
        <v>156</v>
      </c>
      <c r="B70" s="6" t="s">
        <v>243</v>
      </c>
      <c r="C70" s="4" t="s">
        <v>112</v>
      </c>
      <c r="D70" s="4" t="s">
        <v>3</v>
      </c>
      <c r="E70" s="4" t="s">
        <v>66</v>
      </c>
      <c r="F70" s="4"/>
      <c r="G70" s="47">
        <f t="shared" ref="G70" si="6">G72</f>
        <v>497</v>
      </c>
    </row>
    <row r="71" spans="1:7" ht="38.450000000000003" customHeight="1" x14ac:dyDescent="0.2">
      <c r="A71" s="9"/>
      <c r="B71" s="14" t="s">
        <v>178</v>
      </c>
      <c r="C71" s="4" t="s">
        <v>112</v>
      </c>
      <c r="D71" s="4" t="s">
        <v>3</v>
      </c>
      <c r="E71" s="4" t="s">
        <v>66</v>
      </c>
      <c r="F71" s="4" t="s">
        <v>177</v>
      </c>
      <c r="G71" s="47">
        <f>G72</f>
        <v>497</v>
      </c>
    </row>
    <row r="72" spans="1:7" ht="36.75" customHeight="1" x14ac:dyDescent="0.2">
      <c r="A72" s="9"/>
      <c r="B72" s="14" t="s">
        <v>217</v>
      </c>
      <c r="C72" s="4" t="s">
        <v>112</v>
      </c>
      <c r="D72" s="4" t="s">
        <v>3</v>
      </c>
      <c r="E72" s="4" t="s">
        <v>66</v>
      </c>
      <c r="F72" s="4" t="s">
        <v>98</v>
      </c>
      <c r="G72" s="47">
        <f>380+117</f>
        <v>497</v>
      </c>
    </row>
    <row r="73" spans="1:7" s="2" customFormat="1" ht="32.450000000000003" customHeight="1" x14ac:dyDescent="0.2">
      <c r="A73" s="8" t="s">
        <v>157</v>
      </c>
      <c r="B73" s="13" t="s">
        <v>136</v>
      </c>
      <c r="C73" s="3" t="s">
        <v>112</v>
      </c>
      <c r="D73" s="3" t="s">
        <v>139</v>
      </c>
      <c r="E73" s="3"/>
      <c r="F73" s="3"/>
      <c r="G73" s="50">
        <f>G74</f>
        <v>433.6</v>
      </c>
    </row>
    <row r="74" spans="1:7" ht="36.75" customHeight="1" x14ac:dyDescent="0.2">
      <c r="A74" s="9" t="s">
        <v>186</v>
      </c>
      <c r="B74" s="14" t="s">
        <v>137</v>
      </c>
      <c r="C74" s="4" t="s">
        <v>112</v>
      </c>
      <c r="D74" s="4" t="s">
        <v>138</v>
      </c>
      <c r="E74" s="4"/>
      <c r="F74" s="4"/>
      <c r="G74" s="47">
        <f>G75</f>
        <v>433.6</v>
      </c>
    </row>
    <row r="75" spans="1:7" ht="89.45" customHeight="1" x14ac:dyDescent="0.2">
      <c r="A75" s="9" t="s">
        <v>158</v>
      </c>
      <c r="B75" s="40" t="s">
        <v>244</v>
      </c>
      <c r="C75" s="4" t="s">
        <v>112</v>
      </c>
      <c r="D75" s="4" t="s">
        <v>138</v>
      </c>
      <c r="E75" s="4" t="s">
        <v>114</v>
      </c>
      <c r="F75" s="4"/>
      <c r="G75" s="47">
        <f>G77</f>
        <v>433.6</v>
      </c>
    </row>
    <row r="76" spans="1:7" ht="36.75" customHeight="1" x14ac:dyDescent="0.2">
      <c r="A76" s="9"/>
      <c r="B76" s="14" t="s">
        <v>178</v>
      </c>
      <c r="C76" s="4" t="s">
        <v>112</v>
      </c>
      <c r="D76" s="4" t="s">
        <v>138</v>
      </c>
      <c r="E76" s="4" t="s">
        <v>114</v>
      </c>
      <c r="F76" s="4" t="s">
        <v>177</v>
      </c>
      <c r="G76" s="47">
        <f>G77</f>
        <v>433.6</v>
      </c>
    </row>
    <row r="77" spans="1:7" ht="36.75" customHeight="1" x14ac:dyDescent="0.2">
      <c r="A77" s="9"/>
      <c r="B77" s="14" t="s">
        <v>217</v>
      </c>
      <c r="C77" s="4" t="s">
        <v>112</v>
      </c>
      <c r="D77" s="4" t="s">
        <v>138</v>
      </c>
      <c r="E77" s="4" t="s">
        <v>114</v>
      </c>
      <c r="F77" s="4" t="s">
        <v>98</v>
      </c>
      <c r="G77" s="47">
        <v>433.6</v>
      </c>
    </row>
    <row r="78" spans="1:7" s="2" customFormat="1" ht="36.75" customHeight="1" x14ac:dyDescent="0.2">
      <c r="A78" s="8" t="s">
        <v>149</v>
      </c>
      <c r="B78" s="13" t="s">
        <v>13</v>
      </c>
      <c r="C78" s="3" t="s">
        <v>112</v>
      </c>
      <c r="D78" s="7" t="s">
        <v>14</v>
      </c>
      <c r="E78" s="7"/>
      <c r="F78" s="7"/>
      <c r="G78" s="50">
        <f>G79</f>
        <v>44913.850000000006</v>
      </c>
    </row>
    <row r="79" spans="1:7" ht="16.5" customHeight="1" x14ac:dyDescent="0.2">
      <c r="A79" s="9" t="s">
        <v>187</v>
      </c>
      <c r="B79" s="14" t="s">
        <v>45</v>
      </c>
      <c r="C79" s="4" t="s">
        <v>112</v>
      </c>
      <c r="D79" s="4" t="s">
        <v>46</v>
      </c>
      <c r="E79" s="4"/>
      <c r="F79" s="4"/>
      <c r="G79" s="47">
        <f>G81+G84+G87+G90</f>
        <v>44913.850000000006</v>
      </c>
    </row>
    <row r="80" spans="1:7" ht="46.9" customHeight="1" x14ac:dyDescent="0.2">
      <c r="A80" s="9"/>
      <c r="B80" s="6" t="s">
        <v>245</v>
      </c>
      <c r="C80" s="4" t="s">
        <v>112</v>
      </c>
      <c r="D80" s="4" t="s">
        <v>46</v>
      </c>
      <c r="E80" s="4" t="s">
        <v>232</v>
      </c>
      <c r="F80" s="4"/>
      <c r="G80" s="47">
        <f>G81+G84+G87+G90</f>
        <v>44913.850000000006</v>
      </c>
    </row>
    <row r="81" spans="1:7" ht="35.25" customHeight="1" x14ac:dyDescent="0.2">
      <c r="A81" s="9" t="s">
        <v>188</v>
      </c>
      <c r="B81" s="6" t="s">
        <v>228</v>
      </c>
      <c r="C81" s="4" t="s">
        <v>112</v>
      </c>
      <c r="D81" s="4" t="s">
        <v>46</v>
      </c>
      <c r="E81" s="4" t="s">
        <v>70</v>
      </c>
      <c r="F81" s="4"/>
      <c r="G81" s="47">
        <f t="shared" ref="G81" si="7">G83</f>
        <v>22131.788</v>
      </c>
    </row>
    <row r="82" spans="1:7" ht="35.25" customHeight="1" x14ac:dyDescent="0.2">
      <c r="A82" s="9"/>
      <c r="B82" s="14" t="s">
        <v>178</v>
      </c>
      <c r="C82" s="4" t="s">
        <v>112</v>
      </c>
      <c r="D82" s="4" t="s">
        <v>46</v>
      </c>
      <c r="E82" s="4" t="s">
        <v>70</v>
      </c>
      <c r="F82" s="4" t="s">
        <v>177</v>
      </c>
      <c r="G82" s="47">
        <f>G83</f>
        <v>22131.788</v>
      </c>
    </row>
    <row r="83" spans="1:7" ht="33" customHeight="1" x14ac:dyDescent="0.2">
      <c r="A83" s="9"/>
      <c r="B83" s="14" t="s">
        <v>217</v>
      </c>
      <c r="C83" s="4" t="s">
        <v>112</v>
      </c>
      <c r="D83" s="4" t="s">
        <v>46</v>
      </c>
      <c r="E83" s="4" t="s">
        <v>70</v>
      </c>
      <c r="F83" s="4" t="s">
        <v>98</v>
      </c>
      <c r="G83" s="47">
        <f>23915.9-1413.362-205-150-15.75</f>
        <v>22131.788</v>
      </c>
    </row>
    <row r="84" spans="1:7" ht="45.75" customHeight="1" x14ac:dyDescent="0.2">
      <c r="A84" s="9" t="s">
        <v>189</v>
      </c>
      <c r="B84" s="6" t="s">
        <v>104</v>
      </c>
      <c r="C84" s="4" t="s">
        <v>112</v>
      </c>
      <c r="D84" s="4" t="s">
        <v>46</v>
      </c>
      <c r="E84" s="4" t="s">
        <v>71</v>
      </c>
      <c r="F84" s="4"/>
      <c r="G84" s="47">
        <f>G86</f>
        <v>726.9</v>
      </c>
    </row>
    <row r="85" spans="1:7" ht="36.6" customHeight="1" x14ac:dyDescent="0.2">
      <c r="A85" s="9"/>
      <c r="B85" s="14" t="s">
        <v>178</v>
      </c>
      <c r="C85" s="4" t="s">
        <v>112</v>
      </c>
      <c r="D85" s="4" t="s">
        <v>46</v>
      </c>
      <c r="E85" s="4" t="s">
        <v>71</v>
      </c>
      <c r="F85" s="4" t="s">
        <v>177</v>
      </c>
      <c r="G85" s="47">
        <f>G86</f>
        <v>726.9</v>
      </c>
    </row>
    <row r="86" spans="1:7" ht="32.25" customHeight="1" x14ac:dyDescent="0.2">
      <c r="A86" s="9"/>
      <c r="B86" s="14" t="s">
        <v>217</v>
      </c>
      <c r="C86" s="4" t="s">
        <v>112</v>
      </c>
      <c r="D86" s="4" t="s">
        <v>46</v>
      </c>
      <c r="E86" s="4" t="s">
        <v>71</v>
      </c>
      <c r="F86" s="4" t="s">
        <v>98</v>
      </c>
      <c r="G86" s="47">
        <v>726.9</v>
      </c>
    </row>
    <row r="87" spans="1:7" ht="30.75" customHeight="1" x14ac:dyDescent="0.2">
      <c r="A87" s="9" t="s">
        <v>190</v>
      </c>
      <c r="B87" s="6" t="s">
        <v>103</v>
      </c>
      <c r="C87" s="4" t="s">
        <v>112</v>
      </c>
      <c r="D87" s="4" t="s">
        <v>46</v>
      </c>
      <c r="E87" s="4" t="s">
        <v>72</v>
      </c>
      <c r="F87" s="4"/>
      <c r="G87" s="47">
        <f t="shared" ref="G87" si="8">G89</f>
        <v>10276.014999999999</v>
      </c>
    </row>
    <row r="88" spans="1:7" ht="30.75" customHeight="1" x14ac:dyDescent="0.2">
      <c r="A88" s="9"/>
      <c r="B88" s="14" t="s">
        <v>178</v>
      </c>
      <c r="C88" s="4" t="s">
        <v>112</v>
      </c>
      <c r="D88" s="4" t="s">
        <v>46</v>
      </c>
      <c r="E88" s="4" t="s">
        <v>72</v>
      </c>
      <c r="F88" s="4" t="s">
        <v>177</v>
      </c>
      <c r="G88" s="47">
        <f>G89</f>
        <v>10276.014999999999</v>
      </c>
    </row>
    <row r="89" spans="1:7" ht="33" customHeight="1" x14ac:dyDescent="0.2">
      <c r="A89" s="9"/>
      <c r="B89" s="14" t="s">
        <v>217</v>
      </c>
      <c r="C89" s="4" t="s">
        <v>112</v>
      </c>
      <c r="D89" s="4" t="s">
        <v>46</v>
      </c>
      <c r="E89" s="4" t="s">
        <v>72</v>
      </c>
      <c r="F89" s="4" t="s">
        <v>98</v>
      </c>
      <c r="G89" s="47">
        <f>8285.1+1990.915</f>
        <v>10276.014999999999</v>
      </c>
    </row>
    <row r="90" spans="1:7" ht="17.25" customHeight="1" x14ac:dyDescent="0.2">
      <c r="A90" s="9" t="s">
        <v>191</v>
      </c>
      <c r="B90" s="6" t="s">
        <v>102</v>
      </c>
      <c r="C90" s="4" t="s">
        <v>112</v>
      </c>
      <c r="D90" s="4" t="s">
        <v>46</v>
      </c>
      <c r="E90" s="4" t="s">
        <v>73</v>
      </c>
      <c r="F90" s="4"/>
      <c r="G90" s="47">
        <f>G92</f>
        <v>11779.147000000001</v>
      </c>
    </row>
    <row r="91" spans="1:7" ht="27.6" customHeight="1" x14ac:dyDescent="0.2">
      <c r="A91" s="9"/>
      <c r="B91" s="14" t="s">
        <v>178</v>
      </c>
      <c r="C91" s="4" t="s">
        <v>112</v>
      </c>
      <c r="D91" s="4" t="s">
        <v>46</v>
      </c>
      <c r="E91" s="4" t="s">
        <v>73</v>
      </c>
      <c r="F91" s="4" t="s">
        <v>177</v>
      </c>
      <c r="G91" s="47">
        <f>G92</f>
        <v>11779.147000000001</v>
      </c>
    </row>
    <row r="92" spans="1:7" ht="30" customHeight="1" x14ac:dyDescent="0.2">
      <c r="A92" s="9"/>
      <c r="B92" s="14" t="s">
        <v>217</v>
      </c>
      <c r="C92" s="4" t="s">
        <v>112</v>
      </c>
      <c r="D92" s="4" t="s">
        <v>46</v>
      </c>
      <c r="E92" s="4" t="s">
        <v>73</v>
      </c>
      <c r="F92" s="4" t="s">
        <v>98</v>
      </c>
      <c r="G92" s="47">
        <f>12456.7-577.553-100</f>
        <v>11779.147000000001</v>
      </c>
    </row>
    <row r="93" spans="1:7" s="2" customFormat="1" ht="31.9" customHeight="1" x14ac:dyDescent="0.2">
      <c r="A93" s="8" t="s">
        <v>159</v>
      </c>
      <c r="B93" s="13" t="s">
        <v>15</v>
      </c>
      <c r="C93" s="3" t="s">
        <v>112</v>
      </c>
      <c r="D93" s="3" t="s">
        <v>4</v>
      </c>
      <c r="E93" s="3"/>
      <c r="F93" s="3"/>
      <c r="G93" s="50">
        <f>G94+G98</f>
        <v>607.29999999999995</v>
      </c>
    </row>
    <row r="94" spans="1:7" ht="36" customHeight="1" x14ac:dyDescent="0.2">
      <c r="A94" s="9" t="s">
        <v>192</v>
      </c>
      <c r="B94" s="14" t="s">
        <v>130</v>
      </c>
      <c r="C94" s="4" t="s">
        <v>112</v>
      </c>
      <c r="D94" s="4" t="s">
        <v>129</v>
      </c>
      <c r="E94" s="4"/>
      <c r="F94" s="4"/>
      <c r="G94" s="47">
        <f>G95</f>
        <v>67.3</v>
      </c>
    </row>
    <row r="95" spans="1:7" ht="82.9" customHeight="1" x14ac:dyDescent="0.2">
      <c r="A95" s="9" t="s">
        <v>193</v>
      </c>
      <c r="B95" s="14" t="s">
        <v>235</v>
      </c>
      <c r="C95" s="4" t="s">
        <v>112</v>
      </c>
      <c r="D95" s="4" t="s">
        <v>129</v>
      </c>
      <c r="E95" s="4" t="s">
        <v>131</v>
      </c>
      <c r="F95" s="4"/>
      <c r="G95" s="47">
        <f>G97</f>
        <v>67.3</v>
      </c>
    </row>
    <row r="96" spans="1:7" ht="34.9" customHeight="1" x14ac:dyDescent="0.2">
      <c r="A96" s="9"/>
      <c r="B96" s="14" t="s">
        <v>178</v>
      </c>
      <c r="C96" s="4" t="s">
        <v>112</v>
      </c>
      <c r="D96" s="4" t="s">
        <v>129</v>
      </c>
      <c r="E96" s="4" t="s">
        <v>131</v>
      </c>
      <c r="F96" s="4" t="s">
        <v>177</v>
      </c>
      <c r="G96" s="47">
        <f>G97</f>
        <v>67.3</v>
      </c>
    </row>
    <row r="97" spans="1:7" ht="30" customHeight="1" x14ac:dyDescent="0.2">
      <c r="A97" s="9"/>
      <c r="B97" s="14" t="s">
        <v>217</v>
      </c>
      <c r="C97" s="4" t="s">
        <v>112</v>
      </c>
      <c r="D97" s="4" t="s">
        <v>129</v>
      </c>
      <c r="E97" s="4" t="s">
        <v>131</v>
      </c>
      <c r="F97" s="4" t="s">
        <v>98</v>
      </c>
      <c r="G97" s="47">
        <v>67.3</v>
      </c>
    </row>
    <row r="98" spans="1:7" ht="28.5" customHeight="1" x14ac:dyDescent="0.2">
      <c r="A98" s="9" t="s">
        <v>194</v>
      </c>
      <c r="B98" s="6" t="s">
        <v>50</v>
      </c>
      <c r="C98" s="4" t="s">
        <v>112</v>
      </c>
      <c r="D98" s="4" t="s">
        <v>5</v>
      </c>
      <c r="E98" s="4"/>
      <c r="F98" s="4"/>
      <c r="G98" s="47">
        <f>G99</f>
        <v>540</v>
      </c>
    </row>
    <row r="99" spans="1:7" ht="50.45" customHeight="1" x14ac:dyDescent="0.2">
      <c r="A99" s="9" t="s">
        <v>195</v>
      </c>
      <c r="B99" s="6" t="s">
        <v>246</v>
      </c>
      <c r="C99" s="4" t="s">
        <v>112</v>
      </c>
      <c r="D99" s="4" t="s">
        <v>5</v>
      </c>
      <c r="E99" s="4" t="s">
        <v>67</v>
      </c>
      <c r="F99" s="4"/>
      <c r="G99" s="47">
        <f t="shared" ref="G99" si="9">G101</f>
        <v>540</v>
      </c>
    </row>
    <row r="100" spans="1:7" ht="32.450000000000003" customHeight="1" x14ac:dyDescent="0.2">
      <c r="A100" s="9"/>
      <c r="B100" s="14" t="s">
        <v>178</v>
      </c>
      <c r="C100" s="4" t="s">
        <v>112</v>
      </c>
      <c r="D100" s="4" t="s">
        <v>5</v>
      </c>
      <c r="E100" s="4" t="s">
        <v>67</v>
      </c>
      <c r="F100" s="4" t="s">
        <v>177</v>
      </c>
      <c r="G100" s="47">
        <f>G101</f>
        <v>540</v>
      </c>
    </row>
    <row r="101" spans="1:7" ht="35.25" customHeight="1" x14ac:dyDescent="0.2">
      <c r="A101" s="9"/>
      <c r="B101" s="14" t="s">
        <v>217</v>
      </c>
      <c r="C101" s="4" t="s">
        <v>112</v>
      </c>
      <c r="D101" s="4" t="s">
        <v>5</v>
      </c>
      <c r="E101" s="4" t="s">
        <v>67</v>
      </c>
      <c r="F101" s="4" t="s">
        <v>98</v>
      </c>
      <c r="G101" s="47">
        <v>540</v>
      </c>
    </row>
    <row r="102" spans="1:7" s="2" customFormat="1" ht="26.45" customHeight="1" x14ac:dyDescent="0.2">
      <c r="A102" s="8" t="s">
        <v>160</v>
      </c>
      <c r="B102" s="13" t="s">
        <v>85</v>
      </c>
      <c r="C102" s="3" t="s">
        <v>112</v>
      </c>
      <c r="D102" s="3" t="s">
        <v>6</v>
      </c>
      <c r="E102" s="3"/>
      <c r="F102" s="3"/>
      <c r="G102" s="50">
        <f>G103</f>
        <v>7810</v>
      </c>
    </row>
    <row r="103" spans="1:7" ht="16.5" customHeight="1" x14ac:dyDescent="0.2">
      <c r="A103" s="9" t="s">
        <v>196</v>
      </c>
      <c r="B103" s="6" t="s">
        <v>19</v>
      </c>
      <c r="C103" s="4" t="s">
        <v>112</v>
      </c>
      <c r="D103" s="4" t="s">
        <v>20</v>
      </c>
      <c r="E103" s="4"/>
      <c r="F103" s="4"/>
      <c r="G103" s="47">
        <f t="shared" ref="G103" si="10">G104</f>
        <v>7810</v>
      </c>
    </row>
    <row r="104" spans="1:7" ht="59.45" customHeight="1" x14ac:dyDescent="0.2">
      <c r="A104" s="9" t="s">
        <v>197</v>
      </c>
      <c r="B104" s="6" t="s">
        <v>247</v>
      </c>
      <c r="C104" s="4" t="s">
        <v>112</v>
      </c>
      <c r="D104" s="4" t="s">
        <v>20</v>
      </c>
      <c r="E104" s="4" t="s">
        <v>101</v>
      </c>
      <c r="F104" s="4"/>
      <c r="G104" s="47">
        <f>G106</f>
        <v>7810</v>
      </c>
    </row>
    <row r="105" spans="1:7" ht="37.9" customHeight="1" x14ac:dyDescent="0.2">
      <c r="A105" s="9"/>
      <c r="B105" s="14" t="s">
        <v>178</v>
      </c>
      <c r="C105" s="4" t="s">
        <v>112</v>
      </c>
      <c r="D105" s="4" t="s">
        <v>20</v>
      </c>
      <c r="E105" s="4" t="s">
        <v>101</v>
      </c>
      <c r="F105" s="4" t="s">
        <v>177</v>
      </c>
      <c r="G105" s="47">
        <f>G106</f>
        <v>7810</v>
      </c>
    </row>
    <row r="106" spans="1:7" ht="32.25" customHeight="1" x14ac:dyDescent="0.2">
      <c r="A106" s="9"/>
      <c r="B106" s="14" t="s">
        <v>217</v>
      </c>
      <c r="C106" s="4" t="s">
        <v>112</v>
      </c>
      <c r="D106" s="4" t="s">
        <v>20</v>
      </c>
      <c r="E106" s="4" t="s">
        <v>101</v>
      </c>
      <c r="F106" s="4" t="s">
        <v>98</v>
      </c>
      <c r="G106" s="47">
        <f>4360+150+2900+300+100</f>
        <v>7810</v>
      </c>
    </row>
    <row r="107" spans="1:7" s="2" customFormat="1" ht="32.25" customHeight="1" x14ac:dyDescent="0.2">
      <c r="A107" s="8" t="s">
        <v>161</v>
      </c>
      <c r="B107" s="13" t="s">
        <v>16</v>
      </c>
      <c r="C107" s="3" t="s">
        <v>112</v>
      </c>
      <c r="D107" s="3" t="s">
        <v>176</v>
      </c>
      <c r="E107" s="3"/>
      <c r="F107" s="3"/>
      <c r="G107" s="50">
        <f>G108+G112</f>
        <v>8647.1500000000015</v>
      </c>
    </row>
    <row r="108" spans="1:7" ht="16.5" customHeight="1" x14ac:dyDescent="0.2">
      <c r="A108" s="9" t="s">
        <v>198</v>
      </c>
      <c r="B108" s="14" t="s">
        <v>90</v>
      </c>
      <c r="C108" s="4" t="s">
        <v>112</v>
      </c>
      <c r="D108" s="4" t="s">
        <v>88</v>
      </c>
      <c r="E108" s="4"/>
      <c r="F108" s="4"/>
      <c r="G108" s="47">
        <f>G109</f>
        <v>257.25</v>
      </c>
    </row>
    <row r="109" spans="1:7" ht="45" customHeight="1" x14ac:dyDescent="0.2">
      <c r="A109" s="9" t="s">
        <v>199</v>
      </c>
      <c r="B109" s="31" t="s">
        <v>134</v>
      </c>
      <c r="C109" s="4" t="s">
        <v>112</v>
      </c>
      <c r="D109" s="30" t="s">
        <v>88</v>
      </c>
      <c r="E109" s="4" t="s">
        <v>89</v>
      </c>
      <c r="F109" s="30"/>
      <c r="G109" s="47">
        <f t="shared" ref="G109" si="11">G111</f>
        <v>257.25</v>
      </c>
    </row>
    <row r="110" spans="1:7" ht="40.9" customHeight="1" x14ac:dyDescent="0.2">
      <c r="A110" s="9"/>
      <c r="B110" s="15" t="s">
        <v>182</v>
      </c>
      <c r="C110" s="4" t="s">
        <v>112</v>
      </c>
      <c r="D110" s="30" t="s">
        <v>88</v>
      </c>
      <c r="E110" s="4" t="s">
        <v>89</v>
      </c>
      <c r="F110" s="30" t="s">
        <v>181</v>
      </c>
      <c r="G110" s="47">
        <f>G111</f>
        <v>257.25</v>
      </c>
    </row>
    <row r="111" spans="1:7" ht="23.25" customHeight="1" x14ac:dyDescent="0.2">
      <c r="A111" s="9"/>
      <c r="B111" s="31" t="s">
        <v>211</v>
      </c>
      <c r="C111" s="4" t="s">
        <v>112</v>
      </c>
      <c r="D111" s="30" t="s">
        <v>88</v>
      </c>
      <c r="E111" s="4" t="s">
        <v>89</v>
      </c>
      <c r="F111" s="30" t="s">
        <v>22</v>
      </c>
      <c r="G111" s="47">
        <v>257.25</v>
      </c>
    </row>
    <row r="112" spans="1:7" ht="18.75" customHeight="1" x14ac:dyDescent="0.2">
      <c r="A112" s="9" t="s">
        <v>200</v>
      </c>
      <c r="B112" s="6" t="s">
        <v>59</v>
      </c>
      <c r="C112" s="4" t="s">
        <v>112</v>
      </c>
      <c r="D112" s="4" t="s">
        <v>21</v>
      </c>
      <c r="E112" s="4"/>
      <c r="F112" s="4"/>
      <c r="G112" s="47">
        <f>G113+G121+G118+G124</f>
        <v>8389.9000000000015</v>
      </c>
    </row>
    <row r="113" spans="1:7" ht="51" x14ac:dyDescent="0.2">
      <c r="A113" s="10" t="s">
        <v>201</v>
      </c>
      <c r="B113" s="6" t="s">
        <v>261</v>
      </c>
      <c r="C113" s="4" t="s">
        <v>112</v>
      </c>
      <c r="D113" s="4" t="s">
        <v>21</v>
      </c>
      <c r="E113" s="4" t="s">
        <v>255</v>
      </c>
      <c r="F113" s="4"/>
      <c r="G113" s="47">
        <f>G115+G117</f>
        <v>1628.4</v>
      </c>
    </row>
    <row r="114" spans="1:7" ht="67.150000000000006" customHeight="1" x14ac:dyDescent="0.2">
      <c r="A114" s="10"/>
      <c r="B114" s="14" t="s">
        <v>214</v>
      </c>
      <c r="C114" s="4" t="s">
        <v>112</v>
      </c>
      <c r="D114" s="4" t="s">
        <v>21</v>
      </c>
      <c r="E114" s="4" t="s">
        <v>255</v>
      </c>
      <c r="F114" s="4" t="s">
        <v>179</v>
      </c>
      <c r="G114" s="47">
        <f>G115</f>
        <v>1526.4</v>
      </c>
    </row>
    <row r="115" spans="1:7" ht="16.149999999999999" customHeight="1" x14ac:dyDescent="0.2">
      <c r="A115" s="10"/>
      <c r="B115" s="14" t="s">
        <v>165</v>
      </c>
      <c r="C115" s="4" t="s">
        <v>112</v>
      </c>
      <c r="D115" s="4" t="s">
        <v>21</v>
      </c>
      <c r="E115" s="4" t="s">
        <v>255</v>
      </c>
      <c r="F115" s="4" t="s">
        <v>132</v>
      </c>
      <c r="G115" s="47">
        <v>1526.4</v>
      </c>
    </row>
    <row r="116" spans="1:7" ht="35.450000000000003" customHeight="1" x14ac:dyDescent="0.2">
      <c r="A116" s="10"/>
      <c r="B116" s="14" t="s">
        <v>178</v>
      </c>
      <c r="C116" s="4" t="s">
        <v>112</v>
      </c>
      <c r="D116" s="4" t="s">
        <v>21</v>
      </c>
      <c r="E116" s="4" t="s">
        <v>255</v>
      </c>
      <c r="F116" s="4" t="s">
        <v>177</v>
      </c>
      <c r="G116" s="47">
        <f>G117</f>
        <v>102</v>
      </c>
    </row>
    <row r="117" spans="1:7" ht="27.6" customHeight="1" x14ac:dyDescent="0.2">
      <c r="A117" s="10"/>
      <c r="B117" s="14" t="s">
        <v>217</v>
      </c>
      <c r="C117" s="4" t="s">
        <v>112</v>
      </c>
      <c r="D117" s="4" t="s">
        <v>21</v>
      </c>
      <c r="E117" s="4" t="s">
        <v>255</v>
      </c>
      <c r="F117" s="4" t="s">
        <v>98</v>
      </c>
      <c r="G117" s="47">
        <v>102</v>
      </c>
    </row>
    <row r="118" spans="1:7" ht="58.15" customHeight="1" x14ac:dyDescent="0.2">
      <c r="A118" s="10" t="s">
        <v>202</v>
      </c>
      <c r="B118" s="6" t="s">
        <v>262</v>
      </c>
      <c r="C118" s="4" t="s">
        <v>112</v>
      </c>
      <c r="D118" s="4" t="s">
        <v>21</v>
      </c>
      <c r="E118" s="4" t="s">
        <v>256</v>
      </c>
      <c r="F118" s="4"/>
      <c r="G118" s="53">
        <f t="shared" ref="G118" si="12">G120</f>
        <v>5305.1</v>
      </c>
    </row>
    <row r="119" spans="1:7" ht="36" customHeight="1" x14ac:dyDescent="0.2">
      <c r="A119" s="10"/>
      <c r="B119" s="15" t="s">
        <v>182</v>
      </c>
      <c r="C119" s="4" t="s">
        <v>112</v>
      </c>
      <c r="D119" s="4" t="s">
        <v>21</v>
      </c>
      <c r="E119" s="4" t="s">
        <v>256</v>
      </c>
      <c r="F119" s="4" t="s">
        <v>181</v>
      </c>
      <c r="G119" s="53">
        <f>G120</f>
        <v>5305.1</v>
      </c>
    </row>
    <row r="120" spans="1:7" ht="17.45" customHeight="1" x14ac:dyDescent="0.2">
      <c r="A120" s="9"/>
      <c r="B120" s="31" t="s">
        <v>211</v>
      </c>
      <c r="C120" s="4" t="s">
        <v>112</v>
      </c>
      <c r="D120" s="4" t="s">
        <v>21</v>
      </c>
      <c r="E120" s="4" t="s">
        <v>256</v>
      </c>
      <c r="F120" s="4" t="s">
        <v>22</v>
      </c>
      <c r="G120" s="47">
        <f>5208.6+96.5</f>
        <v>5305.1</v>
      </c>
    </row>
    <row r="121" spans="1:7" ht="38.25" x14ac:dyDescent="0.2">
      <c r="A121" s="10" t="s">
        <v>203</v>
      </c>
      <c r="B121" s="6" t="s">
        <v>263</v>
      </c>
      <c r="C121" s="4" t="s">
        <v>112</v>
      </c>
      <c r="D121" s="4" t="s">
        <v>21</v>
      </c>
      <c r="E121" s="4" t="s">
        <v>257</v>
      </c>
      <c r="F121" s="4"/>
      <c r="G121" s="47">
        <f>G122</f>
        <v>1350.4</v>
      </c>
    </row>
    <row r="122" spans="1:7" ht="30" customHeight="1" x14ac:dyDescent="0.2">
      <c r="A122" s="10"/>
      <c r="B122" s="15" t="s">
        <v>182</v>
      </c>
      <c r="C122" s="4" t="s">
        <v>112</v>
      </c>
      <c r="D122" s="4" t="s">
        <v>21</v>
      </c>
      <c r="E122" s="4" t="s">
        <v>257</v>
      </c>
      <c r="F122" s="4" t="s">
        <v>181</v>
      </c>
      <c r="G122" s="47">
        <f>G123</f>
        <v>1350.4</v>
      </c>
    </row>
    <row r="123" spans="1:7" ht="29.45" customHeight="1" x14ac:dyDescent="0.2">
      <c r="A123" s="9"/>
      <c r="B123" s="44" t="s">
        <v>259</v>
      </c>
      <c r="C123" s="4" t="s">
        <v>112</v>
      </c>
      <c r="D123" s="4" t="s">
        <v>21</v>
      </c>
      <c r="E123" s="4" t="s">
        <v>257</v>
      </c>
      <c r="F123" s="4" t="s">
        <v>258</v>
      </c>
      <c r="G123" s="47">
        <v>1350.4</v>
      </c>
    </row>
    <row r="124" spans="1:7" ht="46.15" customHeight="1" x14ac:dyDescent="0.2">
      <c r="A124" s="9" t="s">
        <v>276</v>
      </c>
      <c r="B124" s="6" t="s">
        <v>273</v>
      </c>
      <c r="C124" s="4" t="s">
        <v>112</v>
      </c>
      <c r="D124" s="4" t="s">
        <v>21</v>
      </c>
      <c r="E124" s="4" t="s">
        <v>272</v>
      </c>
      <c r="F124" s="4"/>
      <c r="G124" s="47">
        <f>G125</f>
        <v>106</v>
      </c>
    </row>
    <row r="125" spans="1:7" ht="29.45" customHeight="1" x14ac:dyDescent="0.2">
      <c r="A125" s="9"/>
      <c r="B125" s="15" t="s">
        <v>182</v>
      </c>
      <c r="C125" s="4" t="s">
        <v>112</v>
      </c>
      <c r="D125" s="4" t="s">
        <v>21</v>
      </c>
      <c r="E125" s="4" t="s">
        <v>272</v>
      </c>
      <c r="F125" s="4" t="s">
        <v>181</v>
      </c>
      <c r="G125" s="47">
        <v>106</v>
      </c>
    </row>
    <row r="126" spans="1:7" ht="33" customHeight="1" x14ac:dyDescent="0.2">
      <c r="A126" s="9"/>
      <c r="B126" s="44" t="s">
        <v>259</v>
      </c>
      <c r="C126" s="4" t="s">
        <v>112</v>
      </c>
      <c r="D126" s="4" t="s">
        <v>21</v>
      </c>
      <c r="E126" s="4" t="s">
        <v>272</v>
      </c>
      <c r="F126" s="4" t="s">
        <v>258</v>
      </c>
      <c r="G126" s="47">
        <v>106</v>
      </c>
    </row>
    <row r="127" spans="1:7" s="2" customFormat="1" ht="19.899999999999999" customHeight="1" x14ac:dyDescent="0.2">
      <c r="A127" s="8" t="s">
        <v>162</v>
      </c>
      <c r="B127" s="13" t="s">
        <v>58</v>
      </c>
      <c r="C127" s="3" t="s">
        <v>112</v>
      </c>
      <c r="D127" s="3" t="s">
        <v>77</v>
      </c>
      <c r="E127" s="3"/>
      <c r="F127" s="3"/>
      <c r="G127" s="50">
        <f>G128</f>
        <v>1220</v>
      </c>
    </row>
    <row r="128" spans="1:7" ht="20.25" customHeight="1" x14ac:dyDescent="0.2">
      <c r="A128" s="9" t="s">
        <v>204</v>
      </c>
      <c r="B128" s="6" t="s">
        <v>78</v>
      </c>
      <c r="C128" s="4" t="s">
        <v>112</v>
      </c>
      <c r="D128" s="4" t="s">
        <v>76</v>
      </c>
      <c r="E128" s="4"/>
      <c r="F128" s="4"/>
      <c r="G128" s="47">
        <f>G129</f>
        <v>1220</v>
      </c>
    </row>
    <row r="129" spans="1:7" ht="55.15" customHeight="1" x14ac:dyDescent="0.2">
      <c r="A129" s="9" t="s">
        <v>205</v>
      </c>
      <c r="B129" s="6" t="s">
        <v>248</v>
      </c>
      <c r="C129" s="4" t="s">
        <v>112</v>
      </c>
      <c r="D129" s="4" t="s">
        <v>76</v>
      </c>
      <c r="E129" s="4" t="s">
        <v>100</v>
      </c>
      <c r="F129" s="4"/>
      <c r="G129" s="47">
        <f>G131</f>
        <v>1220</v>
      </c>
    </row>
    <row r="130" spans="1:7" ht="32.25" customHeight="1" x14ac:dyDescent="0.2">
      <c r="A130" s="9"/>
      <c r="B130" s="14" t="s">
        <v>178</v>
      </c>
      <c r="C130" s="4" t="s">
        <v>112</v>
      </c>
      <c r="D130" s="4" t="s">
        <v>76</v>
      </c>
      <c r="E130" s="4" t="s">
        <v>100</v>
      </c>
      <c r="F130" s="4" t="s">
        <v>177</v>
      </c>
      <c r="G130" s="47">
        <f>G131</f>
        <v>1220</v>
      </c>
    </row>
    <row r="131" spans="1:7" ht="30" customHeight="1" x14ac:dyDescent="0.2">
      <c r="A131" s="9"/>
      <c r="B131" s="14" t="s">
        <v>217</v>
      </c>
      <c r="C131" s="4" t="s">
        <v>112</v>
      </c>
      <c r="D131" s="4" t="s">
        <v>76</v>
      </c>
      <c r="E131" s="4" t="s">
        <v>100</v>
      </c>
      <c r="F131" s="4" t="s">
        <v>98</v>
      </c>
      <c r="G131" s="47">
        <f>1170+160-110</f>
        <v>1220</v>
      </c>
    </row>
    <row r="132" spans="1:7" s="2" customFormat="1" ht="30" customHeight="1" x14ac:dyDescent="0.2">
      <c r="A132" s="8" t="s">
        <v>163</v>
      </c>
      <c r="B132" s="13" t="s">
        <v>79</v>
      </c>
      <c r="C132" s="3" t="s">
        <v>112</v>
      </c>
      <c r="D132" s="3" t="s">
        <v>80</v>
      </c>
      <c r="E132" s="3"/>
      <c r="F132" s="3"/>
      <c r="G132" s="50">
        <f>G133</f>
        <v>5925</v>
      </c>
    </row>
    <row r="133" spans="1:7" ht="20.25" customHeight="1" x14ac:dyDescent="0.2">
      <c r="A133" s="9" t="s">
        <v>206</v>
      </c>
      <c r="B133" s="6" t="s">
        <v>82</v>
      </c>
      <c r="C133" s="4" t="s">
        <v>112</v>
      </c>
      <c r="D133" s="4" t="s">
        <v>81</v>
      </c>
      <c r="E133" s="4"/>
      <c r="F133" s="4"/>
      <c r="G133" s="47">
        <f>G134</f>
        <v>5925</v>
      </c>
    </row>
    <row r="134" spans="1:7" ht="45" customHeight="1" x14ac:dyDescent="0.2">
      <c r="A134" s="9" t="s">
        <v>207</v>
      </c>
      <c r="B134" s="16" t="s">
        <v>249</v>
      </c>
      <c r="C134" s="4" t="s">
        <v>112</v>
      </c>
      <c r="D134" s="4" t="s">
        <v>81</v>
      </c>
      <c r="E134" s="4" t="s">
        <v>99</v>
      </c>
      <c r="F134" s="4"/>
      <c r="G134" s="47">
        <f>G136</f>
        <v>5925</v>
      </c>
    </row>
    <row r="135" spans="1:7" ht="34.15" customHeight="1" x14ac:dyDescent="0.2">
      <c r="A135" s="9"/>
      <c r="B135" s="14" t="s">
        <v>178</v>
      </c>
      <c r="C135" s="4" t="s">
        <v>112</v>
      </c>
      <c r="D135" s="4" t="s">
        <v>81</v>
      </c>
      <c r="E135" s="4" t="s">
        <v>99</v>
      </c>
      <c r="F135" s="4" t="s">
        <v>177</v>
      </c>
      <c r="G135" s="47">
        <f>G136</f>
        <v>5925</v>
      </c>
    </row>
    <row r="136" spans="1:7" ht="36" customHeight="1" x14ac:dyDescent="0.2">
      <c r="A136" s="9"/>
      <c r="B136" s="14" t="s">
        <v>217</v>
      </c>
      <c r="C136" s="4" t="s">
        <v>112</v>
      </c>
      <c r="D136" s="4" t="s">
        <v>81</v>
      </c>
      <c r="E136" s="4" t="s">
        <v>99</v>
      </c>
      <c r="F136" s="4" t="s">
        <v>98</v>
      </c>
      <c r="G136" s="47">
        <f>5720+205</f>
        <v>5925</v>
      </c>
    </row>
    <row r="137" spans="1:7" s="2" customFormat="1" ht="37.9" customHeight="1" x14ac:dyDescent="0.2">
      <c r="A137" s="8" t="s">
        <v>42</v>
      </c>
      <c r="B137" s="13" t="s">
        <v>148</v>
      </c>
      <c r="C137" s="3" t="s">
        <v>169</v>
      </c>
      <c r="D137" s="3"/>
      <c r="E137" s="3"/>
      <c r="F137" s="3"/>
      <c r="G137" s="50">
        <f>G138</f>
        <v>970</v>
      </c>
    </row>
    <row r="138" spans="1:7" s="2" customFormat="1" ht="33" customHeight="1" x14ac:dyDescent="0.2">
      <c r="A138" s="8" t="s">
        <v>34</v>
      </c>
      <c r="B138" s="13" t="s">
        <v>40</v>
      </c>
      <c r="C138" s="3" t="s">
        <v>169</v>
      </c>
      <c r="D138" s="3" t="s">
        <v>1</v>
      </c>
      <c r="E138" s="3"/>
      <c r="F138" s="3"/>
      <c r="G138" s="50">
        <f>G139</f>
        <v>970</v>
      </c>
    </row>
    <row r="139" spans="1:7" s="17" customFormat="1" ht="24.75" customHeight="1" x14ac:dyDescent="0.2">
      <c r="A139" s="10" t="s">
        <v>35</v>
      </c>
      <c r="B139" s="14" t="s">
        <v>115</v>
      </c>
      <c r="C139" s="4" t="s">
        <v>169</v>
      </c>
      <c r="D139" s="5" t="s">
        <v>116</v>
      </c>
      <c r="E139" s="5"/>
      <c r="F139" s="5"/>
      <c r="G139" s="51">
        <f>G140</f>
        <v>970</v>
      </c>
    </row>
    <row r="140" spans="1:7" s="17" customFormat="1" ht="50.25" customHeight="1" x14ac:dyDescent="0.2">
      <c r="A140" s="10" t="s">
        <v>133</v>
      </c>
      <c r="B140" s="34" t="s">
        <v>234</v>
      </c>
      <c r="C140" s="4" t="s">
        <v>169</v>
      </c>
      <c r="D140" s="5" t="s">
        <v>116</v>
      </c>
      <c r="E140" s="5" t="s">
        <v>117</v>
      </c>
      <c r="F140" s="5"/>
      <c r="G140" s="51">
        <f>G142</f>
        <v>970</v>
      </c>
    </row>
    <row r="141" spans="1:7" s="17" customFormat="1" ht="62.45" customHeight="1" x14ac:dyDescent="0.2">
      <c r="A141" s="10"/>
      <c r="B141" s="14" t="s">
        <v>231</v>
      </c>
      <c r="C141" s="4" t="s">
        <v>169</v>
      </c>
      <c r="D141" s="5" t="s">
        <v>116</v>
      </c>
      <c r="E141" s="5" t="s">
        <v>117</v>
      </c>
      <c r="F141" s="5" t="s">
        <v>179</v>
      </c>
      <c r="G141" s="51">
        <f>G142</f>
        <v>970</v>
      </c>
    </row>
    <row r="142" spans="1:7" s="17" customFormat="1" ht="30.6" customHeight="1" x14ac:dyDescent="0.2">
      <c r="A142" s="10"/>
      <c r="B142" s="41" t="s">
        <v>213</v>
      </c>
      <c r="C142" s="4" t="s">
        <v>169</v>
      </c>
      <c r="D142" s="5" t="s">
        <v>116</v>
      </c>
      <c r="E142" s="5" t="s">
        <v>117</v>
      </c>
      <c r="F142" s="5" t="s">
        <v>132</v>
      </c>
      <c r="G142" s="47">
        <v>970</v>
      </c>
    </row>
    <row r="143" spans="1:7" ht="21" customHeight="1" x14ac:dyDescent="0.2">
      <c r="A143" s="11"/>
      <c r="B143" s="32" t="s">
        <v>17</v>
      </c>
      <c r="C143" s="33"/>
      <c r="D143" s="7"/>
      <c r="E143" s="7"/>
      <c r="F143" s="7"/>
      <c r="G143" s="54">
        <f>G22+G137+G9</f>
        <v>95144.400000000009</v>
      </c>
    </row>
    <row r="146" spans="1:7" ht="17.100000000000001" customHeight="1" x14ac:dyDescent="0.2">
      <c r="G146" s="1"/>
    </row>
    <row r="147" spans="1:7" ht="20.100000000000001" customHeight="1" x14ac:dyDescent="0.2">
      <c r="G147" s="1"/>
    </row>
    <row r="150" spans="1:7" ht="20.100000000000001" customHeight="1" x14ac:dyDescent="0.2">
      <c r="A150" s="1"/>
      <c r="D150" s="1"/>
      <c r="G150" s="1"/>
    </row>
  </sheetData>
  <mergeCells count="4">
    <mergeCell ref="A5:G5"/>
    <mergeCell ref="A6:G6"/>
    <mergeCell ref="A1:G1"/>
    <mergeCell ref="A2:G2"/>
  </mergeCells>
  <phoneticPr fontId="1" type="noConversion"/>
  <printOptions horizontalCentered="1"/>
  <pageMargins left="0.59055118110236227" right="0.39370078740157483" top="0.39370078740157483" bottom="0.39370078740157483" header="0" footer="0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Изменения прил.6</vt:lpstr>
      <vt:lpstr>функц. прил.2</vt:lpstr>
      <vt:lpstr>ведом. прил.3</vt:lpstr>
      <vt:lpstr>Лист1</vt:lpstr>
    </vt:vector>
  </TitlesOfParts>
  <Company>QuasaR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Шманцарь</dc:creator>
  <cp:lastModifiedBy>Валентина В.В. Чиркова</cp:lastModifiedBy>
  <cp:lastPrinted>2015-12-25T13:09:14Z</cp:lastPrinted>
  <dcterms:created xsi:type="dcterms:W3CDTF">1999-12-27T10:35:15Z</dcterms:created>
  <dcterms:modified xsi:type="dcterms:W3CDTF">2015-12-25T13:44:54Z</dcterms:modified>
</cp:coreProperties>
</file>