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Tatiana\Desktop\ППрограмма\"/>
    </mc:Choice>
  </mc:AlternateContent>
  <bookViews>
    <workbookView xWindow="0" yWindow="0" windowWidth="20490" windowHeight="7620"/>
  </bookViews>
  <sheets>
    <sheet name="Анкета" sheetId="1" r:id="rId1"/>
    <sheet name="Сумма" sheetId="2" r:id="rId2"/>
    <sheet name="Диаграмма 1" sheetId="9" r:id="rId3"/>
  </sheets>
  <calcPr calcId="162913"/>
</workbook>
</file>

<file path=xl/calcChain.xml><?xml version="1.0" encoding="utf-8"?>
<calcChain xmlns="http://schemas.openxmlformats.org/spreadsheetml/2006/main">
  <c r="B213" i="1" l="1"/>
  <c r="B207" i="1"/>
  <c r="B201" i="1"/>
  <c r="B195" i="1"/>
  <c r="B189" i="1"/>
  <c r="B183" i="1"/>
  <c r="B177" i="1"/>
  <c r="B171" i="1"/>
  <c r="B165" i="1"/>
  <c r="B159" i="1"/>
  <c r="B153" i="1"/>
  <c r="B147" i="1"/>
  <c r="B141" i="1"/>
  <c r="B135" i="1"/>
  <c r="B129" i="1"/>
  <c r="B123" i="1"/>
  <c r="B117" i="1"/>
  <c r="B111" i="1"/>
  <c r="B105" i="1"/>
  <c r="B99" i="1"/>
  <c r="B93" i="1"/>
  <c r="B87" i="1"/>
  <c r="B81" i="1"/>
  <c r="B75" i="1"/>
  <c r="B69" i="1"/>
  <c r="B63" i="1"/>
  <c r="B57" i="1"/>
  <c r="B51" i="1"/>
  <c r="B45" i="1"/>
  <c r="B39" i="1"/>
  <c r="B33" i="1"/>
  <c r="B27" i="1"/>
  <c r="B21" i="1"/>
  <c r="B2" i="2"/>
  <c r="K2" i="9" s="1"/>
  <c r="B8" i="2"/>
  <c r="K8" i="9" s="1"/>
  <c r="B4" i="2"/>
  <c r="K4" i="9" s="1"/>
  <c r="B9" i="2"/>
  <c r="K9" i="9" s="1"/>
  <c r="B6" i="2"/>
  <c r="K6" i="9" s="1"/>
  <c r="B1" i="2"/>
  <c r="K1" i="9" s="1"/>
  <c r="B3" i="2"/>
  <c r="K3" i="9" s="1"/>
  <c r="B11" i="2"/>
  <c r="K11" i="9" s="1"/>
  <c r="B12" i="2"/>
  <c r="K12" i="9" s="1"/>
  <c r="B7" i="2"/>
  <c r="K7" i="9" s="1"/>
  <c r="B10" i="2"/>
  <c r="K10" i="9" s="1"/>
  <c r="B5" i="2"/>
  <c r="K5" i="9" s="1"/>
  <c r="I7" i="2"/>
  <c r="C2" i="2"/>
  <c r="D2" i="2"/>
  <c r="O2" i="2" s="1"/>
  <c r="E2" i="2"/>
  <c r="F2" i="2"/>
  <c r="G2" i="2"/>
  <c r="H2" i="2"/>
  <c r="I2" i="2"/>
  <c r="J2" i="2"/>
  <c r="K2" i="2"/>
  <c r="L2" i="2"/>
  <c r="M2" i="2"/>
  <c r="C3" i="2"/>
  <c r="D3" i="2"/>
  <c r="P3" i="2" s="1"/>
  <c r="E3" i="2"/>
  <c r="F3" i="2"/>
  <c r="G3" i="2"/>
  <c r="H3" i="2"/>
  <c r="I3" i="2"/>
  <c r="J3" i="2"/>
  <c r="K3" i="2"/>
  <c r="L3" i="2"/>
  <c r="M3" i="2"/>
  <c r="C4" i="2"/>
  <c r="D4" i="2"/>
  <c r="P4" i="2" s="1"/>
  <c r="E4" i="2"/>
  <c r="F4" i="2"/>
  <c r="G4" i="2"/>
  <c r="H4" i="2"/>
  <c r="I4" i="2"/>
  <c r="J4" i="2"/>
  <c r="K4" i="2"/>
  <c r="L4" i="2"/>
  <c r="M4" i="2"/>
  <c r="C5" i="2"/>
  <c r="D5" i="2"/>
  <c r="O5" i="2" s="1"/>
  <c r="E5" i="2"/>
  <c r="F5" i="2"/>
  <c r="G5" i="2"/>
  <c r="H5" i="2"/>
  <c r="I5" i="2"/>
  <c r="J5" i="2"/>
  <c r="K5" i="2"/>
  <c r="L5" i="2"/>
  <c r="M5" i="2"/>
  <c r="C6" i="2"/>
  <c r="D6" i="2"/>
  <c r="N6" i="2" s="1"/>
  <c r="E6" i="2"/>
  <c r="F6" i="2"/>
  <c r="G6" i="2"/>
  <c r="H6" i="2"/>
  <c r="I6" i="2"/>
  <c r="J6" i="2"/>
  <c r="K6" i="2"/>
  <c r="L6" i="2"/>
  <c r="M6" i="2"/>
  <c r="C7" i="2"/>
  <c r="D7" i="2"/>
  <c r="P7" i="2" s="1"/>
  <c r="E7" i="2"/>
  <c r="F7" i="2"/>
  <c r="G7" i="2"/>
  <c r="H7" i="2"/>
  <c r="J7" i="2"/>
  <c r="K7" i="2"/>
  <c r="L7" i="2"/>
  <c r="M7" i="2"/>
  <c r="C8" i="2"/>
  <c r="P8" i="2" s="1"/>
  <c r="E8" i="2"/>
  <c r="F8" i="2"/>
  <c r="D8" i="2"/>
  <c r="G8" i="2"/>
  <c r="H8" i="2"/>
  <c r="I8" i="2"/>
  <c r="J8" i="2"/>
  <c r="K8" i="2"/>
  <c r="L8" i="2"/>
  <c r="M8" i="2"/>
  <c r="C9" i="2"/>
  <c r="P9" i="2" s="1"/>
  <c r="D9" i="2"/>
  <c r="E9" i="2"/>
  <c r="N9" i="2" s="1"/>
  <c r="G9" i="2"/>
  <c r="F9" i="2"/>
  <c r="H9" i="2"/>
  <c r="I9" i="2"/>
  <c r="J9" i="2"/>
  <c r="K9" i="2"/>
  <c r="L9" i="2"/>
  <c r="M9" i="2"/>
  <c r="C10" i="2"/>
  <c r="P10" i="2" s="1"/>
  <c r="D10" i="2"/>
  <c r="E10" i="2"/>
  <c r="O10" i="2" s="1"/>
  <c r="F10" i="2"/>
  <c r="G10" i="2"/>
  <c r="H10" i="2"/>
  <c r="I10" i="2"/>
  <c r="J10" i="2"/>
  <c r="K10" i="2"/>
  <c r="L10" i="2"/>
  <c r="M10" i="2"/>
  <c r="C11" i="2"/>
  <c r="P11" i="2" s="1"/>
  <c r="D11" i="2"/>
  <c r="E11" i="2"/>
  <c r="F11" i="2"/>
  <c r="G11" i="2"/>
  <c r="H11" i="2"/>
  <c r="I11" i="2"/>
  <c r="J11" i="2"/>
  <c r="K11" i="2"/>
  <c r="L11" i="2"/>
  <c r="M11" i="2"/>
  <c r="C12" i="2"/>
  <c r="P12" i="2" s="1"/>
  <c r="D12" i="2"/>
  <c r="E12" i="2"/>
  <c r="F12" i="2"/>
  <c r="G12" i="2"/>
  <c r="H12" i="2"/>
  <c r="I12" i="2"/>
  <c r="J12" i="2"/>
  <c r="K12" i="2"/>
  <c r="L12" i="2"/>
  <c r="M12" i="2"/>
  <c r="C1" i="2"/>
  <c r="P1" i="2" s="1"/>
  <c r="D1" i="2"/>
  <c r="E1" i="2"/>
  <c r="F1" i="2"/>
  <c r="G1" i="2"/>
  <c r="H1" i="2"/>
  <c r="I1" i="2"/>
  <c r="J1" i="2"/>
  <c r="K1" i="2"/>
  <c r="L1" i="2"/>
  <c r="M1" i="2"/>
  <c r="O4" i="2"/>
  <c r="O8" i="2"/>
  <c r="O12" i="2"/>
  <c r="N4" i="2"/>
  <c r="N8" i="2"/>
  <c r="N12" i="2"/>
  <c r="N11" i="2" l="1"/>
  <c r="N7" i="2"/>
  <c r="N3" i="2"/>
  <c r="O11" i="2"/>
  <c r="O7" i="2"/>
  <c r="O3" i="2"/>
  <c r="B13" i="2"/>
  <c r="N2" i="2"/>
  <c r="O6" i="2"/>
  <c r="P6" i="2"/>
  <c r="P5" i="2"/>
  <c r="P2" i="2"/>
  <c r="N10" i="2"/>
  <c r="N1" i="2"/>
  <c r="N5" i="2"/>
  <c r="O1" i="2"/>
  <c r="O9" i="2"/>
</calcChain>
</file>

<file path=xl/comments1.xml><?xml version="1.0" encoding="utf-8"?>
<comments xmlns="http://schemas.openxmlformats.org/spreadsheetml/2006/main">
  <authors>
    <author>Мишкорез Николай</author>
  </authors>
  <commentList>
    <comment ref="A10" authorId="0" shapeId="0">
      <text>
        <r>
          <rPr>
            <b/>
            <sz val="12"/>
            <color indexed="81"/>
            <rFont val="Tahoma"/>
            <family val="2"/>
          </rPr>
          <t>Ф.И.О.</t>
        </r>
        <r>
          <rPr>
            <sz val="12"/>
            <color indexed="81"/>
            <rFont val="Tahoma"/>
            <family val="2"/>
          </rPr>
          <t xml:space="preserve">
(не обязательно)</t>
        </r>
      </text>
    </comment>
    <comment ref="A11" authorId="0" shapeId="0">
      <text>
        <r>
          <rPr>
            <b/>
            <sz val="12"/>
            <color indexed="81"/>
            <rFont val="Tahoma"/>
            <family val="2"/>
          </rPr>
          <t>Занимаемая должность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>Возраст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A13" authorId="0" shapeId="0">
      <text>
        <r>
          <rPr>
            <b/>
            <sz val="12"/>
            <color indexed="81"/>
            <rFont val="Tahoma"/>
            <family val="2"/>
          </rPr>
          <t xml:space="preserve">Образование
</t>
        </r>
      </text>
    </comment>
    <comment ref="A14" authorId="0" shapeId="0">
      <text>
        <r>
          <rPr>
            <b/>
            <sz val="12"/>
            <color indexed="81"/>
            <rFont val="Tahoma"/>
            <family val="2"/>
          </rPr>
          <t>Семейное положение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<sst xmlns="http://schemas.openxmlformats.org/spreadsheetml/2006/main" count="225" uniqueCount="202">
  <si>
    <t>Как заполнять тест</t>
  </si>
  <si>
    <t>Этот тест разработан и апробирован специально для того, чтобы выявлять факторы мотивации, которые высоко оцениваются работником, а также те факторы, которым он придает мало значения как потенциальным источникам удовлетворения выполняемой работой. Он позволит выявить потребности и стремления работника, и тем самым получить некоторое представление о его мотивационных факторах. В основу теста положено сопоставление значимости ряда мотивационных факторов, представляющих важность с точки зрения руководства персоналом.</t>
  </si>
  <si>
    <t>Для получения наилучших результатов на вопросы следует отвечать быстро, не раздумывая подолгу. Ваш первый, может быть, не вполне осознанный ответ, вероятно, и есть наиболее верное отражение ваших истинных чувств.</t>
  </si>
  <si>
    <t>Пример:</t>
  </si>
  <si>
    <t>Вам нужно распределить 11 баллов между четырьмя вариантами каждого из утверждений, обозначенными буквами (а), (b), (с) и (d). Всего утверждений 33, следовательно, получается в общей сложности 363 балла. Если вам кажется, что один из факторов наиболее важен для вас, оцените его в 11 баллов; если же вы полагаете его вовсе не существенным, не присуждайте ему ни одного балла; в остальных случаях постарайтесь по собственному усмотрению распределить все 11 баллов между четырьмя предложенными в каждом утверждении факторами. Следите за тем, чтобы были присуждены все 11 баллов. В качестве примера попробуем оценить следующее утверждение:</t>
  </si>
  <si>
    <t>Я хотел бы иметь такую работу, на которой
а) была бы хорошая заработная плата и дополнительные льготы
b) я мог бы планировать работу по своему усмотрению
с) мою деятельность смогли бы заметить и оценить другие люди
d) было бы много разнообразия и перемен</t>
  </si>
  <si>
    <t>Используйте все 11 баллов, оценивая значимость для вас каждого из этих утверждений, а затем занесите баллы непосредственно в таблицу ответов.</t>
  </si>
  <si>
    <t>Если вы считаете наиболее важными для себя утверждения (а) и (b), то можете присудить им, скажем, 6 и 5 баллов соответственно, ничего не оставляя для оценки остальных двух вариантов — (с) и (d). Совершенно неважно, каким образом вы будете распределять 11 баллов между четырьмя вариантами, самое главное, чтобы оценки важности каждого варианта утверждения в сумме составляли бы 11 баллов.</t>
  </si>
  <si>
    <t>(a) хорошая заработная плата и прочие виды вознаграждений;</t>
  </si>
  <si>
    <t>(b) имеется возможность установить хорошие взаимоотношения с коллегами по работе;</t>
  </si>
  <si>
    <t>(c) я мог бы влиять на принятие решений и демонстрировать свои достоинства как работника;</t>
  </si>
  <si>
    <t>(d) у меня есть возможность совершенствоваться и расти как личность.</t>
  </si>
  <si>
    <t>(a)  отсутствуют четкие указания, что от меня требуется;</t>
  </si>
  <si>
    <t>(c)  то, чем я занимаюсь, выглядит малополезным и малоценным;,</t>
  </si>
  <si>
    <t>(d)  плохие условия работы, слишком шумно или грязно.</t>
  </si>
  <si>
    <t>(a)  была связана со значительным разнообразием и переменами;</t>
  </si>
  <si>
    <t>(b)  давала мне возможность работать с широким кругом людей;</t>
  </si>
  <si>
    <t>(c)  обеспечивала мне четкие указания, чтобы я знал, что от меня требуется;</t>
  </si>
  <si>
    <t>(d)  позволяла мне хорошо узнать тех людей, с кем я работаю.</t>
  </si>
  <si>
    <t>(a)  обеспечивала бы мне мало контактов с другими людьми;</t>
  </si>
  <si>
    <t>(b)  едва ли была бы замечена другими людьми;</t>
  </si>
  <si>
    <t>(c) не имела бы конкретных очертаний, так что я не был бы уверен, что от меня требуется;</t>
  </si>
  <si>
    <t>(d) была бы сопряжена с определенным объемом рутинных операций.</t>
  </si>
  <si>
    <t>(a)  я четко представляю себе, что от меня требуется;</t>
  </si>
  <si>
    <t>(b)  у меня удобное рабочее место, и меня мало отвлекают;</t>
  </si>
  <si>
    <t>(c)  у меня хорошие вознаграждение и заработная плата;</t>
  </si>
  <si>
    <t>(d) позволяет мне совершенствовать свои профессиональные качества.</t>
  </si>
  <si>
    <t>(d) мои достижения и работа оценивались бы по достоинству.</t>
  </si>
  <si>
    <t>(b) дает возможность совершенствовать свои профессиональные качества и развиваться как личность;</t>
  </si>
  <si>
    <t>(c) является полезной и значимой для общества;</t>
  </si>
  <si>
    <t>(d) позволяет мне быть креативным (проявлять творческий подход) и экспериментировать с новыми идеями.</t>
  </si>
  <si>
    <t>(a) признавалась и ценилась организацией, в которой я работаю;</t>
  </si>
  <si>
    <t>(c) была сопряжена с большим разнообразием и переменами;</t>
  </si>
  <si>
    <t>(d) позволяла бы работнику оказывать влияние на других.</t>
  </si>
  <si>
    <t>(a) в процессе ее выполнения мало возможностей осуществлять контакты с разными людьми;</t>
  </si>
  <si>
    <t>(b) оклад и вознаграждение не очень хорошие;</t>
  </si>
  <si>
    <t>(d) у меня очень мало самостоятельности или возможностей для проявления гибкости.</t>
  </si>
  <si>
    <t>(a)  обеспечивает хорошие рабочие условия;</t>
  </si>
  <si>
    <t>(c)  предполагает выполнение интересных и полезных заданий;</t>
  </si>
  <si>
    <t>(d)  позволяет получить признание личных достижений и качества работы.</t>
  </si>
  <si>
    <t>(d)  на рабочем месте пыльно, грязно или шумно.</t>
  </si>
  <si>
    <t>(a)  дать людям возможность лучше узнать друг друга;</t>
  </si>
  <si>
    <t>(b) предоставить работнику возможность ставить цели и достигать их;</t>
  </si>
  <si>
    <t>(c)  обеспечить условия для проявления работниками творческого начала;</t>
  </si>
  <si>
    <t>(d)  обеспечить комфортность и чистоту места работы.</t>
  </si>
  <si>
    <t>(c)  очень мало контактов с широким кругом людей;</t>
  </si>
  <si>
    <t>(d)  отсутствуют достойные надбавки и дополнительные льготы.</t>
  </si>
  <si>
    <t>(b)  работа предоставляла бы широкое разнообразие и перемены;</t>
  </si>
  <si>
    <t>(c)  мои достижения были бы оценены другими людьми;</t>
  </si>
  <si>
    <t>(d)  я точно знал бы, что от меня требуется и как я должен это выполнять.</t>
  </si>
  <si>
    <t>(a)  не позволяла бы ставить и добиваться сложных целей;</t>
  </si>
  <si>
    <t>(b)  четко не знал бы правил и процедур выполнения работы;</t>
  </si>
  <si>
    <t>(d) я практически не мог бы влиять на принимаемые решения и на то, что делают другие.</t>
  </si>
  <si>
    <t>(a) четкие должностные инструкции и указания на то, что от меня требуется;</t>
  </si>
  <si>
    <t>(b)  возможность лучше узнать своих коллег по работе;</t>
  </si>
  <si>
    <t>(c)  возможности выполнять сложные производственные задания, требующие напряжения всех сил;</t>
  </si>
  <si>
    <t>(d)  разнообразие, перемены и поощрения.</t>
  </si>
  <si>
    <t>(b) осуществлялась бы изолированно, т.е. работник должен был бы работать в одиночестве;</t>
  </si>
  <si>
    <t>(c) отсутствовал бы благоприятный внутренний климат, в котором работник мог бы профессионально расти;</t>
  </si>
  <si>
    <t>(a) другие люди признают и ценят выполняемую мной работу;</t>
  </si>
  <si>
    <t>(c)  имеется достойная система надбавок и дополнительных льгот;</t>
  </si>
  <si>
    <t>(a)  не существует разнообразия или перемен в работе;</t>
  </si>
  <si>
    <t>(b) у меня будет мало возможностей влиять на принимаемые решения;</t>
  </si>
  <si>
    <t>(c)  заработная плата не слишком высока;</t>
  </si>
  <si>
    <t>(d)  условия работы недостаточно хорошие.</t>
  </si>
  <si>
    <t>(a)  наличие четких указаний, чтобы работники знали, что от них требуется;</t>
  </si>
  <si>
    <t>(b)  возможность проявлять креативность;</t>
  </si>
  <si>
    <t>(c)  возможность встречаться с интересными людьми;</t>
  </si>
  <si>
    <t>(d)  чувство удовлетворения и действительно интересные задания.</t>
  </si>
  <si>
    <t>(a)  предусмотрены незначительные надбавки и дополнительные льготы;</t>
  </si>
  <si>
    <t>(b) условия работы некомфортны или в помещении очень шумно;</t>
  </si>
  <si>
    <t>(d) не поощряются исследования, творческий подход и новые идеи.</t>
  </si>
  <si>
    <t>(a)  множество контактов с широким кругом интересных людей;</t>
  </si>
  <si>
    <t>(b)  возможность установления и достижения целей;</t>
  </si>
  <si>
    <t>(c)  возможность влиять на принятие решений;</t>
  </si>
  <si>
    <t>(d)  высокий уровень заработной платы.</t>
  </si>
  <si>
    <t>(a) условия работы некомфортны, на рабочем месте грязно или шумно;</t>
  </si>
  <si>
    <t>(b)  мало шансов влиять на других людей;</t>
  </si>
  <si>
    <t>(c)  мало возможностей для достижения поставленных целей;</t>
  </si>
  <si>
    <t>(d)  я не мог бы проявлять креативность и предлагать новые идеи.</t>
  </si>
  <si>
    <t>(a)  обеспечить чистоту и комфортность рабочего места;</t>
  </si>
  <si>
    <t>(b)  создать условия для проявления работником самостоятельности;</t>
  </si>
  <si>
    <t>(c)  предусмотреть возможность разнообразия и перемен;</t>
  </si>
  <si>
    <t>(a)  условия работы некомфортны, т.е. шумно или грязно и т.д.;</t>
  </si>
  <si>
    <t>(b) мало возможностей осуществлять контакты с другими людьми;</t>
  </si>
  <si>
    <t>(c)  работа не является интересной или полезной;</t>
  </si>
  <si>
    <t>(d)  работа рутинная и задания редко меняются.</t>
  </si>
  <si>
    <t>(a)  люди признают и ценят хорошо выполненную работу;</t>
  </si>
  <si>
    <t>(b)  существуют широкие возможности для маневра и проявления гибкости;</t>
  </si>
  <si>
    <t>(c)  можно ставить перед собой сложные и смелые цели;</t>
  </si>
  <si>
    <t>(d)  существует возможность лучше узнать своих коллег.</t>
  </si>
  <si>
    <t>(a) не была бы полезной и не приносила бы чувства удовлетворения;</t>
  </si>
  <si>
    <t>(b)  не содержала бы в себе стимула к переменам;</t>
  </si>
  <si>
    <t>(c)  не позволяла бы мне устанавливать дружеские отношения с другими;</t>
  </si>
  <si>
    <t>(d)  была бы неконкретной и не ставила бы сложных задач.</t>
  </si>
  <si>
    <t>(a)  работа интересная и полезная;</t>
  </si>
  <si>
    <t>(c)  меня окружали бы интересные люди;</t>
  </si>
  <si>
    <t>(d)  я мог бы оказывать влияние на принятие решений;</t>
  </si>
  <si>
    <t>(c)  препятствовать установлению взаимоотношений с коллегами;</t>
  </si>
  <si>
    <t>(d)  состоять в основном из рутинных обязанностей.</t>
  </si>
  <si>
    <t>(b)  имеет четкие рекомендации по выполнению и должностные обязанности;</t>
  </si>
  <si>
    <t>(c)  предусматривает возможность ставить цели и достигать их;</t>
  </si>
  <si>
    <t>(d)  стимулирует и поощряет выдвижение новых идей.</t>
  </si>
  <si>
    <t>(a)  не мог бы выполнять сложную перспективную работу;</t>
  </si>
  <si>
    <t>(b)  было бы мало возможностей для проявления креативности;</t>
  </si>
  <si>
    <t>(c)  допускалась бы лишь малая доля самостоятельности;</t>
  </si>
  <si>
    <t>(d)  сама суть работы не представлялась бы полезной или нужной.</t>
  </si>
  <si>
    <t>(d)  наличие значимых целей, которых призван достичь работник.</t>
  </si>
  <si>
    <t>(c) быть малозначимой и малополезной для общества или неинтересной для выполнения;</t>
  </si>
  <si>
    <t>(b)  практически отсутствуют обратная связь и оценка эффективности моей работы;</t>
  </si>
  <si>
    <t>6. Полагаю, что мне бы понравилось, если</t>
  </si>
  <si>
    <t>(a) были бы хорошие условия работы и отсутствовало бы давление на меня;</t>
  </si>
  <si>
    <t>(b) у меня был бы очень хороший оклад;</t>
  </si>
  <si>
    <t>(c) работа в действительности была бы полезная и приносила мне удовлетворение;</t>
  </si>
  <si>
    <t>(a)  быть слабо структурированной, так что непонятно, что же следует делать;</t>
  </si>
  <si>
    <t>(b)  предоставлять слишком мало возможностей хорошо узнать других людей;</t>
  </si>
  <si>
    <t>(a) связана со значительным разнообразием, переменами и стимуляцией энтузиазма;</t>
  </si>
  <si>
    <t>(b) давала бы возможности для персонального роста и совершенствования;</t>
  </si>
  <si>
    <t>(c) я не могу установить и поддерживать добрые отношения с коллегами по работе;</t>
  </si>
  <si>
    <t>(a)  имеется мало возможностей ставить перед собой цели и достигать их;</t>
  </si>
  <si>
    <t>(b)  я не имею возможности совершенствовать свои личные качества;</t>
  </si>
  <si>
    <t>(c) тяжелая работа не получает признания и соответствующего вознаграждения;</t>
  </si>
  <si>
    <t>(a)  у меня будет мало самостоятельности и возможностей для совершенствования своей личности;</t>
  </si>
  <si>
    <t>(b)  не поощряются исследования и проявление научного любопытства;</t>
  </si>
  <si>
    <t>(a)  была бы возможность оказывать влияние на принятие решений другими работниками;</t>
  </si>
  <si>
    <t>(c) уровень оплаты моего труда не соответствовал бы уровню сложности выполняемой работы;</t>
  </si>
  <si>
    <t>(a)  не допускала бы возможности хотя бы небольшого творческого вклада;</t>
  </si>
  <si>
    <t>(d) не давала бы возможности оказывать влияние на принятие решений.</t>
  </si>
  <si>
    <t>(b)  у меня будет возможность оказывать влияние на то, что делают другие;</t>
  </si>
  <si>
    <t>(d)  можно выдвигать и апробировать новые идеи и проявлять креативность.</t>
  </si>
  <si>
    <t>(c)  работник не имеет возможности сравнивать свою работу с работой других;</t>
  </si>
  <si>
    <t>(d)  обеспечить человеку широкие возможности контактов с другими людьми.</t>
  </si>
  <si>
    <t>27.  Работа приносит удовлетворение, вероятно, когда</t>
  </si>
  <si>
    <t>(b)  люди могут устанавливать длительные дружеские взаимоотношения;</t>
  </si>
  <si>
    <t>(a)  предусматривать, чтобы человек большую часть времени работал в одиночку;</t>
  </si>
  <si>
    <t>(b)  давать мало шансов на признание личных достижений работника;</t>
  </si>
  <si>
    <t>(a)  предусматривает достаточный набор льгот и множество надбавок;</t>
  </si>
  <si>
    <t>(a) возможность для творческого подхода и оригинального нестандартного мышления;</t>
  </si>
  <si>
    <t>(c)  возможность устанавливать хорошие взаимоотношения с коллегами;</t>
  </si>
  <si>
    <t>(b)  дает четкие инструкции и разъяснения по поводу содержания работы;</t>
  </si>
  <si>
    <r>
      <t>1.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Я полагаю, что мог бы внести большой вклад на такой работе, где</t>
    </r>
  </si>
  <si>
    <r>
      <t>2.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Я не хотел бы работать там, где</t>
    </r>
  </si>
  <si>
    <r>
      <t>3.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Для меня важно, чтобы моя работа</t>
    </r>
  </si>
  <si>
    <r>
      <t>4.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Я полагаю, что я не был бы очень заинтересован работой, которая</t>
    </r>
  </si>
  <si>
    <r>
      <t>5.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Работа мне нравится, если</t>
    </r>
  </si>
  <si>
    <r>
      <t>7.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Я не считаю, что работа должна</t>
    </r>
  </si>
  <si>
    <r>
      <t>8.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Работа, приносящая удовлетворение,</t>
    </r>
  </si>
  <si>
    <r>
      <t>9.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Важно, чтобы работа</t>
    </r>
  </si>
  <si>
    <r>
      <t>10.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Я не считаю, что работа будет приносить удовлетворение, если</t>
    </r>
  </si>
  <si>
    <r>
      <t>11.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Самой хорошей является такая работа, которая</t>
    </r>
  </si>
  <si>
    <r>
      <t>12.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Вероятно, я не буду хорошо работать, если</t>
    </r>
  </si>
  <si>
    <r>
      <t>13.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При определении служебных обязанностей важно</t>
    </r>
  </si>
  <si>
    <r>
      <t>14.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Вероятно, я не захочу работать там, где</t>
    </r>
  </si>
  <si>
    <r>
      <t>15.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Я был бы удовлетворен, если</t>
    </r>
  </si>
  <si>
    <r>
      <t>16.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Работа меньше удовлетворяла бы меня, если</t>
    </r>
  </si>
  <si>
    <r>
      <t>18.</t>
    </r>
    <r>
      <rPr>
        <sz val="13"/>
        <color indexed="8"/>
        <rFont val="Times New Roman"/>
        <family val="1"/>
      </rPr>
      <t xml:space="preserve">  </t>
    </r>
    <r>
      <rPr>
        <b/>
        <sz val="13"/>
        <color indexed="8"/>
        <rFont val="Times New Roman"/>
        <family val="1"/>
      </rPr>
      <t>Работа приносила бы меньше удовлетворения, если</t>
    </r>
  </si>
  <si>
    <r>
      <t>19.</t>
    </r>
    <r>
      <rPr>
        <sz val="13"/>
        <color indexed="8"/>
        <rFont val="Times New Roman"/>
        <family val="1"/>
      </rPr>
      <t xml:space="preserve">  </t>
    </r>
    <r>
      <rPr>
        <b/>
        <sz val="13"/>
        <color indexed="8"/>
        <rFont val="Times New Roman"/>
        <family val="1"/>
      </rPr>
      <t>Я хотел бы работать там, где</t>
    </r>
  </si>
  <si>
    <r>
      <t>20.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Вряд ли я захотел бы работать там, где</t>
    </r>
  </si>
  <si>
    <r>
      <t>21.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Я полагаю, что приносящая удовлетворение работа должна предус­матривать</t>
    </r>
  </si>
  <si>
    <r>
      <t>22.</t>
    </r>
    <r>
      <rPr>
        <sz val="13"/>
        <color indexed="8"/>
        <rFont val="Times New Roman"/>
        <family val="1"/>
      </rPr>
      <t xml:space="preserve">  </t>
    </r>
    <r>
      <rPr>
        <b/>
        <sz val="13"/>
        <color indexed="8"/>
        <rFont val="Times New Roman"/>
        <family val="1"/>
      </rPr>
      <t>Работа не будет доставлять удовольствие, если</t>
    </r>
  </si>
  <si>
    <r>
      <t>23.</t>
    </r>
    <r>
      <rPr>
        <sz val="13"/>
        <color indexed="8"/>
        <rFont val="Times New Roman"/>
        <family val="1"/>
      </rPr>
      <t xml:space="preserve">  </t>
    </r>
    <r>
      <rPr>
        <b/>
        <sz val="13"/>
        <color indexed="8"/>
        <rFont val="Times New Roman"/>
        <family val="1"/>
      </rPr>
      <t>Я считаю важным, чтобы работа обеспечивала мне</t>
    </r>
  </si>
  <si>
    <r>
      <t>26.</t>
    </r>
    <r>
      <rPr>
        <sz val="13"/>
        <color indexed="8"/>
        <rFont val="Times New Roman"/>
        <family val="1"/>
      </rPr>
      <t xml:space="preserve">  </t>
    </r>
    <r>
      <rPr>
        <b/>
        <sz val="13"/>
        <color indexed="8"/>
        <rFont val="Times New Roman"/>
        <family val="1"/>
      </rPr>
      <t>Скорее всего я не захотел бы работать там, где</t>
    </r>
  </si>
  <si>
    <r>
      <t>28.</t>
    </r>
    <r>
      <rPr>
        <sz val="13"/>
        <color indexed="8"/>
        <rFont val="Times New Roman"/>
        <family val="1"/>
      </rPr>
      <t xml:space="preserve">  </t>
    </r>
    <r>
      <rPr>
        <b/>
        <sz val="13"/>
        <color indexed="8"/>
        <rFont val="Times New Roman"/>
        <family val="1"/>
      </rPr>
      <t>Мне бы не понравилась работа, которая</t>
    </r>
  </si>
  <si>
    <r>
      <t>29.</t>
    </r>
    <r>
      <rPr>
        <sz val="13"/>
        <color indexed="8"/>
        <rFont val="Times New Roman"/>
        <family val="1"/>
      </rPr>
      <t xml:space="preserve">  </t>
    </r>
    <r>
      <rPr>
        <b/>
        <sz val="13"/>
        <color indexed="8"/>
        <rFont val="Times New Roman"/>
        <family val="1"/>
      </rPr>
      <t>Я бы проявил стремление работать там, где</t>
    </r>
  </si>
  <si>
    <r>
      <t>30.</t>
    </r>
    <r>
      <rPr>
        <sz val="13"/>
        <color indexed="8"/>
        <rFont val="Times New Roman"/>
        <family val="1"/>
      </rPr>
      <t xml:space="preserve">  </t>
    </r>
    <r>
      <rPr>
        <b/>
        <sz val="13"/>
        <color indexed="8"/>
        <rFont val="Times New Roman"/>
        <family val="1"/>
      </rPr>
      <t>Я не считаю, что работа должна</t>
    </r>
  </si>
  <si>
    <r>
      <t>31.</t>
    </r>
    <r>
      <rPr>
        <sz val="13"/>
        <color indexed="8"/>
        <rFont val="Times New Roman"/>
        <family val="1"/>
      </rPr>
      <t xml:space="preserve">  </t>
    </r>
    <r>
      <rPr>
        <b/>
        <sz val="13"/>
        <color indexed="8"/>
        <rFont val="Times New Roman"/>
        <family val="1"/>
      </rPr>
      <t>Хорошо спланированная работа обязательно</t>
    </r>
  </si>
  <si>
    <r>
      <t>32.</t>
    </r>
    <r>
      <rPr>
        <sz val="13"/>
        <color indexed="8"/>
        <rFont val="Times New Roman"/>
        <family val="1"/>
      </rPr>
      <t xml:space="preserve">  </t>
    </r>
    <r>
      <rPr>
        <b/>
        <sz val="13"/>
        <color indexed="8"/>
        <rFont val="Times New Roman"/>
        <family val="1"/>
      </rPr>
      <t>Я считал бы, что работа не приносит удовлетворения, если</t>
    </r>
  </si>
  <si>
    <r>
      <t>33.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Наиболее важными характеристиками  должности являются</t>
    </r>
  </si>
  <si>
    <t>25.  В процессе организации работы важно</t>
  </si>
  <si>
    <t>24.  Я не думаю, чтобы мне нравилась бы работа, если</t>
  </si>
  <si>
    <t>17. Я полагаю, что должность должна предоставлять</t>
  </si>
  <si>
    <t>Text © Sheila Ritchie &amp; Peter Martin 1999</t>
  </si>
  <si>
    <t>Автоматизация © Мишкорез Николай 2004</t>
  </si>
  <si>
    <t xml:space="preserve">(d) оставаться непризнанной, или ее выполнение должно восприниматься как само собой разумеющееся.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</si>
  <si>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(b)  важные обязанности, выполнение которых приносит удовлетворение;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</si>
  <si>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Автоматизированный тест © Агентство Гуманитарных Технологий (Красноярск) 2004</t>
  </si>
  <si>
    <r>
      <t xml:space="preserve">Следует внимательно читать каждое утверждение вопросника и вписывать свои оценки непосредственно в таблицу ответов. </t>
    </r>
    <r>
      <rPr>
        <b/>
        <sz val="12"/>
        <rFont val="Times New Roman"/>
        <family val="1"/>
      </rPr>
      <t>Следите за тем, чтобы все 11 баллов были распределены между четырьмя предложенными в каждом вопросе утверждениями (A—D).</t>
    </r>
  </si>
  <si>
    <t>Наверх</t>
  </si>
  <si>
    <t>Фактор 1</t>
  </si>
  <si>
    <t>Фактор 2</t>
  </si>
  <si>
    <t>Фактор 3</t>
  </si>
  <si>
    <t>Фактор 4</t>
  </si>
  <si>
    <t>Фактор 5</t>
  </si>
  <si>
    <t>Фактор 6</t>
  </si>
  <si>
    <t>Фактор 7</t>
  </si>
  <si>
    <t>Фактор 8</t>
  </si>
  <si>
    <t>Фактор 9</t>
  </si>
  <si>
    <t>Фактор 10</t>
  </si>
  <si>
    <t>Фактор 11</t>
  </si>
  <si>
    <t>Фактор 12</t>
  </si>
  <si>
    <t xml:space="preserve">1.   Потребность в высокой заработной плате и материальном вознаграждении; желание иметь работу с хорошим набором льгот и надбавок. Данная потребность выявляет тенденцию к изменению в процессе трудовой жизни; увеличение трат обусловливает повышение значения этой потребности (например, наличие долгов, возникновение новых семейных обязательств, дополнительные или тяжелые финансовые обязательства). </t>
  </si>
  <si>
    <t xml:space="preserve">2.   Потребность в хороших условиях работы и комфортной окружающей обстановке. </t>
  </si>
  <si>
    <t xml:space="preserve">3.   Потребность в четком структурировании работы, наличии обратной связи и информации, позволяющей судить о результатах своей работы, потребность в снижении неопределенности и установлении правил и директив выполнения работы. (Мерило потребности в руководстве и определенности; потребность, которая может служить индикатором стресса или беспокойства и которая может возрастать или падать, когда человек сталкивается с серьезными изменениями в своей личной жизни или на работе.) </t>
  </si>
  <si>
    <t xml:space="preserve">4.   Потребность в социальных контактах: общение с широким кругом людей, легкая степень доверительности, тесных связей с коллегами. (Это показатель стремления работать с другими людьми, который не следует путать с тем, насколько хорошо человек относится к своим коллегам. Этот фактор может иметь очень низкое значение, тем не менее человек может быть достаточно социально адаптированным.) </t>
  </si>
  <si>
    <t xml:space="preserve">5.   Потребность формировать и поддерживать долгосрочные стабильные взаимоотношения, малое число коллег по работе, значительная степень близости взаимоотношений, доверительности. (Потребность в более тесных контактах с другими. Как и в случае с фактором 4, низкое его значение не свидетельствует о слабой социальной адаптации и отсутствии социальных навыков.) </t>
  </si>
  <si>
    <t xml:space="preserve">6.   Потребность в завоевании признания со стороны других людей, в том, чтобы окружающие ценили заслуги, достижения и успехи индивидуума. (Этот показатель указывает на симпатии к другим и хорошие социальные взаимоотношения, это потребность личности во внимании со стороны других людей, желание чувствовать собственную значимость.) </t>
  </si>
  <si>
    <t>7.   Потребность ставить для себя дерзновенные сложные цели и достигать их; это показатель потребности следовать поставленным целям и быть самомотивированным. (Показатель стремления намечать и завоевывать сложные, многообещающие рубежи.)</t>
  </si>
  <si>
    <t xml:space="preserve">8.   Потребность во влиятельности и власти, стремление руководить другими; настойчивое стремление к конкуренции и влиятельности. (Это — показатель конкурентной напористости, поскольку предусматривает обязательное сравнение с другими людьми и оказание на них влияния.) </t>
  </si>
  <si>
    <t xml:space="preserve">9.   Потребность в разнообразии, переменах и стимуляции; стремление избегать рутины (скуки). (Указывает тенденцию всегда находиться в состоянии приподнятости, готовности к действиям, любви к переменам и стимуляции.) </t>
  </si>
  <si>
    <t xml:space="preserve">10. Потребность быть креативным, анализирующим, думающим работником, открытым для новых идей. (Этот показатель свидетельствует о тенденции к проявлению пытливости, любопытства и нетривиального мышления. Но идеи, которые вносит и к которым стремится данный индивидуум, не обязательно будут правильными или приемлемыми.) </t>
  </si>
  <si>
    <t xml:space="preserve">11. Потребность в совершенствовании, росте и развитии как личности. (Показатель желания самостоятельности, независимости и самосовершенствования.) </t>
  </si>
  <si>
    <t>12. Потребность в ощущении востребованности в интересной общественно полезной работе. (Это показатель потребности в работе, наполненной смыслом и значением, с элементом общественной полезности.)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</si>
</sst>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/>
      <sz val="10"/>
      <color indexed="12"/>
      <name val="Arial Cyr"/>
      <charset val="204"/>
    </font>
    <font>
      <sz val="13"/>
      <name val="Times New Roman"/>
      <family val="1"/>
    </font>
    <font>
      <sz val="12"/>
      <name val="Times New Roman"/>
      <family val="1"/>
    </font>
    <font>
      <sz val="8"/>
      <color indexed="81"/>
      <name val="Tahoma"/>
      <charset val="204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 wrapText="1" shrinkToFit="1"/>
    </xf>
    <xf numFmtId="0" fontId="5" fillId="0" borderId="0" xfId="0" applyFont="1" applyAlignment="1">
      <alignment wrapText="1" shrinkToFit="1"/>
    </xf>
    <xf numFmtId="0" fontId="5" fillId="0" borderId="0" xfId="0" applyFont="1" applyBorder="1" applyAlignment="1" applyProtection="1">
      <alignment wrapText="1" shrinkToFit="1"/>
      <protection locked="0"/>
    </xf>
    <xf numFmtId="0" fontId="5" fillId="2" borderId="0" xfId="0" applyFont="1" applyFill="1" applyAlignment="1">
      <alignment wrapText="1" shrinkToFit="1"/>
    </xf>
    <xf numFmtId="0" fontId="5" fillId="0" borderId="0" xfId="0" applyFont="1" applyFill="1" applyAlignment="1">
      <alignment wrapText="1" shrinkToFit="1"/>
    </xf>
    <xf numFmtId="1" fontId="5" fillId="0" borderId="0" xfId="0" applyNumberFormat="1" applyFont="1" applyBorder="1" applyAlignment="1" applyProtection="1">
      <alignment wrapText="1" shrinkToFit="1"/>
      <protection locked="0"/>
    </xf>
    <xf numFmtId="0" fontId="9" fillId="0" borderId="0" xfId="0" applyFont="1" applyAlignment="1" applyProtection="1">
      <alignment wrapText="1" shrinkToFit="1"/>
      <protection hidden="1"/>
    </xf>
    <xf numFmtId="0" fontId="1" fillId="0" borderId="0" xfId="0" applyFont="1" applyFill="1" applyAlignment="1" applyProtection="1">
      <alignment wrapText="1" shrinkToFit="1"/>
      <protection hidden="1"/>
    </xf>
    <xf numFmtId="0" fontId="2" fillId="0" borderId="0" xfId="0" applyFont="1" applyAlignment="1" applyProtection="1">
      <alignment wrapText="1" shrinkToFit="1"/>
      <protection hidden="1"/>
    </xf>
    <xf numFmtId="0" fontId="2" fillId="0" borderId="0" xfId="0" applyFont="1" applyAlignment="1" applyProtection="1">
      <alignment shrinkToFit="1"/>
      <protection hidden="1"/>
    </xf>
    <xf numFmtId="0" fontId="1" fillId="0" borderId="0" xfId="0" applyFont="1" applyAlignment="1" applyProtection="1">
      <alignment wrapText="1" shrinkToFit="1"/>
      <protection hidden="1"/>
    </xf>
    <xf numFmtId="0" fontId="4" fillId="0" borderId="0" xfId="0" applyFont="1" applyAlignment="1" applyProtection="1">
      <alignment wrapText="1" shrinkToFit="1"/>
      <protection hidden="1"/>
    </xf>
    <xf numFmtId="1" fontId="0" fillId="0" borderId="0" xfId="0" applyNumberFormat="1" applyProtection="1">
      <protection hidden="1"/>
    </xf>
    <xf numFmtId="0" fontId="3" fillId="0" borderId="0" xfId="1" applyAlignment="1" applyProtection="1">
      <protection hidden="1"/>
    </xf>
    <xf numFmtId="0" fontId="5" fillId="0" borderId="0" xfId="0" applyFont="1" applyAlignment="1" applyProtection="1">
      <alignment horizontal="center" shrinkToFit="1"/>
      <protection locked="0"/>
    </xf>
    <xf numFmtId="0" fontId="5" fillId="0" borderId="0" xfId="0" applyFont="1" applyAlignment="1" applyProtection="1">
      <alignment horizontal="center" wrapText="1" shrinkToFit="1"/>
      <protection locked="0"/>
    </xf>
    <xf numFmtId="0" fontId="5" fillId="0" borderId="0" xfId="0" applyFont="1" applyAlignment="1" applyProtection="1">
      <alignment horizontal="left" vertical="top" wrapText="1" shrinkToFit="1"/>
      <protection hidden="1"/>
    </xf>
    <xf numFmtId="0" fontId="9" fillId="0" borderId="0" xfId="0" applyFont="1" applyAlignment="1" applyProtection="1">
      <alignment horizontal="left" vertical="top" wrapText="1" shrinkToFit="1"/>
      <protection hidden="1"/>
    </xf>
    <xf numFmtId="0" fontId="10" fillId="0" borderId="0" xfId="0" applyFont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left" vertical="top" wrapText="1" shrinkToFi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692307692307694E-2"/>
          <c:y val="6.0532687651331719E-2"/>
          <c:w val="0.78769230769230769"/>
          <c:h val="0.84019370460048426"/>
        </c:manualLayout>
      </c:layout>
      <c:lineChart>
        <c:grouping val="standard"/>
        <c:varyColors val="0"/>
        <c:ser>
          <c:idx val="0"/>
          <c:order val="0"/>
          <c:tx>
            <c:strRef>
              <c:f>Сумма!$A$1</c:f>
              <c:strCache>
                <c:ptCount val="1"/>
                <c:pt idx="0">
                  <c:v>Фактор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Сумма!$C$1:$M$1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02-4510-B0D3-6F0AF09A5AFC}"/>
            </c:ext>
          </c:extLst>
        </c:ser>
        <c:ser>
          <c:idx val="1"/>
          <c:order val="1"/>
          <c:tx>
            <c:strRef>
              <c:f>Сумма!$A$2</c:f>
              <c:strCache>
                <c:ptCount val="1"/>
                <c:pt idx="0">
                  <c:v>Фактор 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Сумма!$C$2:$M$2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02-4510-B0D3-6F0AF09A5AFC}"/>
            </c:ext>
          </c:extLst>
        </c:ser>
        <c:ser>
          <c:idx val="2"/>
          <c:order val="2"/>
          <c:tx>
            <c:strRef>
              <c:f>Сумма!$A$3</c:f>
              <c:strCache>
                <c:ptCount val="1"/>
                <c:pt idx="0">
                  <c:v>Фактор 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Сумма!$C$3:$M$3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02-4510-B0D3-6F0AF09A5AFC}"/>
            </c:ext>
          </c:extLst>
        </c:ser>
        <c:ser>
          <c:idx val="3"/>
          <c:order val="3"/>
          <c:tx>
            <c:strRef>
              <c:f>Сумма!$A$4</c:f>
              <c:strCache>
                <c:ptCount val="1"/>
                <c:pt idx="0">
                  <c:v>Фактор 4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Сумма!$C$4:$M$4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02-4510-B0D3-6F0AF09A5AFC}"/>
            </c:ext>
          </c:extLst>
        </c:ser>
        <c:ser>
          <c:idx val="4"/>
          <c:order val="4"/>
          <c:tx>
            <c:strRef>
              <c:f>Сумма!$A$5</c:f>
              <c:strCache>
                <c:ptCount val="1"/>
                <c:pt idx="0">
                  <c:v>Фактор 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Сумма!$C$5:$M$5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02-4510-B0D3-6F0AF09A5AFC}"/>
            </c:ext>
          </c:extLst>
        </c:ser>
        <c:ser>
          <c:idx val="5"/>
          <c:order val="5"/>
          <c:tx>
            <c:strRef>
              <c:f>Сумма!$A$6</c:f>
              <c:strCache>
                <c:ptCount val="1"/>
                <c:pt idx="0">
                  <c:v>Фактор 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Сумма!$C$6:$M$6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02-4510-B0D3-6F0AF09A5AFC}"/>
            </c:ext>
          </c:extLst>
        </c:ser>
        <c:ser>
          <c:idx val="6"/>
          <c:order val="6"/>
          <c:tx>
            <c:strRef>
              <c:f>Сумма!$A$7</c:f>
              <c:strCache>
                <c:ptCount val="1"/>
                <c:pt idx="0">
                  <c:v>Фактор 7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Сумма!$C$7:$M$7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02-4510-B0D3-6F0AF09A5AFC}"/>
            </c:ext>
          </c:extLst>
        </c:ser>
        <c:ser>
          <c:idx val="7"/>
          <c:order val="7"/>
          <c:tx>
            <c:strRef>
              <c:f>Сумма!$A$8</c:f>
              <c:strCache>
                <c:ptCount val="1"/>
                <c:pt idx="0">
                  <c:v>Фактор 8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Сумма!$C$8:$M$8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02-4510-B0D3-6F0AF09A5AFC}"/>
            </c:ext>
          </c:extLst>
        </c:ser>
        <c:ser>
          <c:idx val="8"/>
          <c:order val="8"/>
          <c:tx>
            <c:strRef>
              <c:f>Сумма!$A$9</c:f>
              <c:strCache>
                <c:ptCount val="1"/>
                <c:pt idx="0">
                  <c:v>Фактор 9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Сумма!$C$9:$M$9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B02-4510-B0D3-6F0AF09A5AFC}"/>
            </c:ext>
          </c:extLst>
        </c:ser>
        <c:ser>
          <c:idx val="9"/>
          <c:order val="9"/>
          <c:tx>
            <c:strRef>
              <c:f>Сумма!$A$10</c:f>
              <c:strCache>
                <c:ptCount val="1"/>
                <c:pt idx="0">
                  <c:v>Фактор 10</c:v>
                </c:pt>
              </c:strCache>
            </c:strRef>
          </c:tx>
          <c:spPr>
            <a:ln w="25400">
              <a:solidFill>
                <a:srgbClr val="CCFFFF"/>
              </a:solidFill>
              <a:prstDash val="solid"/>
            </a:ln>
          </c:spPr>
          <c:marker>
            <c:symbol val="none"/>
          </c:marker>
          <c:val>
            <c:numRef>
              <c:f>Сумма!$C$10:$M$10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B02-4510-B0D3-6F0AF09A5AFC}"/>
            </c:ext>
          </c:extLst>
        </c:ser>
        <c:ser>
          <c:idx val="10"/>
          <c:order val="10"/>
          <c:tx>
            <c:strRef>
              <c:f>Сумма!$A$11</c:f>
              <c:strCache>
                <c:ptCount val="1"/>
                <c:pt idx="0">
                  <c:v>Фактор 11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Сумма!$C$11:$M$11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B02-4510-B0D3-6F0AF09A5AFC}"/>
            </c:ext>
          </c:extLst>
        </c:ser>
        <c:ser>
          <c:idx val="11"/>
          <c:order val="11"/>
          <c:tx>
            <c:strRef>
              <c:f>Сумма!$A$12</c:f>
              <c:strCache>
                <c:ptCount val="1"/>
                <c:pt idx="0">
                  <c:v>Фактор 12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val>
            <c:numRef>
              <c:f>Сумма!$C$12:$M$12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B02-4510-B0D3-6F0AF09A5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60576"/>
        <c:axId val="71828608"/>
      </c:lineChart>
      <c:catAx>
        <c:axId val="7156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82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828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560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15384615384615"/>
          <c:y val="3.3898305084745763E-2"/>
          <c:w val="0.14461538461538462"/>
          <c:h val="0.58353510895883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Мотивационный профиль</a:t>
            </a:r>
          </a:p>
        </c:rich>
      </c:tx>
      <c:layout>
        <c:manualLayout>
          <c:xMode val="edge"/>
          <c:yMode val="edge"/>
          <c:x val="0.21739130434782608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2608695652175"/>
          <c:y val="0.18181818181818182"/>
          <c:w val="0.81913043478260872"/>
          <c:h val="0.710073710073710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Сумма!$A$1:$A$12</c:f>
              <c:strCache>
                <c:ptCount val="12"/>
                <c:pt idx="0">
                  <c:v>Фактор 1</c:v>
                </c:pt>
                <c:pt idx="1">
                  <c:v>Фактор 2</c:v>
                </c:pt>
                <c:pt idx="2">
                  <c:v>Фактор 3</c:v>
                </c:pt>
                <c:pt idx="3">
                  <c:v>Фактор 4</c:v>
                </c:pt>
                <c:pt idx="4">
                  <c:v>Фактор 5</c:v>
                </c:pt>
                <c:pt idx="5">
                  <c:v>Фактор 6</c:v>
                </c:pt>
                <c:pt idx="6">
                  <c:v>Фактор 7</c:v>
                </c:pt>
                <c:pt idx="7">
                  <c:v>Фактор 8</c:v>
                </c:pt>
                <c:pt idx="8">
                  <c:v>Фактор 9</c:v>
                </c:pt>
                <c:pt idx="9">
                  <c:v>Фактор 10</c:v>
                </c:pt>
                <c:pt idx="10">
                  <c:v>Фактор 11</c:v>
                </c:pt>
                <c:pt idx="11">
                  <c:v>Фактор 12</c:v>
                </c:pt>
              </c:strCache>
            </c:strRef>
          </c:cat>
          <c:val>
            <c:numRef>
              <c:f>Сумма!$B$1:$B$12</c:f>
              <c:numCache>
                <c:formatCode>General</c:formatCode>
                <c:ptCount val="12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B-45CE-8694-123E4FBA0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702208"/>
        <c:axId val="70703744"/>
      </c:barChart>
      <c:catAx>
        <c:axId val="70702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070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703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0702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16</xdr:row>
      <xdr:rowOff>19050</xdr:rowOff>
    </xdr:from>
    <xdr:to>
      <xdr:col>18</xdr:col>
      <xdr:colOff>47625</xdr:colOff>
      <xdr:row>40</xdr:row>
      <xdr:rowOff>66675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8</xdr:col>
      <xdr:colOff>600075</xdr:colOff>
      <xdr:row>24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B240"/>
  <sheetViews>
    <sheetView tabSelected="1" topLeftCell="A154" workbookViewId="0">
      <selection activeCell="B17" sqref="B17"/>
    </sheetView>
  </sheetViews>
  <sheetFormatPr defaultColWidth="0" defaultRowHeight="16.5" zeroHeight="1" x14ac:dyDescent="0.25"/>
  <cols>
    <col min="1" max="1" width="99.7109375" style="2" customWidth="1"/>
    <col min="2" max="2" width="8" style="4" customWidth="1"/>
    <col min="3" max="16384" width="0" style="4" hidden="1"/>
  </cols>
  <sheetData>
    <row r="1" spans="1:2" ht="18.75" x14ac:dyDescent="0.25">
      <c r="A1" s="21" t="s">
        <v>0</v>
      </c>
      <c r="B1" s="21"/>
    </row>
    <row r="2" spans="1:2" ht="96" customHeight="1" x14ac:dyDescent="0.25">
      <c r="A2" s="19" t="s">
        <v>1</v>
      </c>
      <c r="B2" s="19"/>
    </row>
    <row r="3" spans="1:2" ht="46.5" customHeight="1" x14ac:dyDescent="0.25">
      <c r="A3" s="19" t="s">
        <v>2</v>
      </c>
      <c r="B3" s="19"/>
    </row>
    <row r="4" spans="1:2" ht="47.25" customHeight="1" x14ac:dyDescent="0.25">
      <c r="A4" s="19" t="s">
        <v>176</v>
      </c>
      <c r="B4" s="19"/>
    </row>
    <row r="5" spans="1:2" ht="18.75" customHeight="1" x14ac:dyDescent="0.25">
      <c r="A5" s="20" t="s">
        <v>3</v>
      </c>
      <c r="B5" s="19"/>
    </row>
    <row r="6" spans="1:2" ht="110.25" customHeight="1" x14ac:dyDescent="0.25">
      <c r="A6" s="19" t="s">
        <v>4</v>
      </c>
      <c r="B6" s="19"/>
    </row>
    <row r="7" spans="1:2" ht="81" customHeight="1" x14ac:dyDescent="0.25">
      <c r="A7" s="19" t="s">
        <v>5</v>
      </c>
      <c r="B7" s="19"/>
    </row>
    <row r="8" spans="1:2" ht="34.5" customHeight="1" x14ac:dyDescent="0.25">
      <c r="A8" s="19" t="s">
        <v>6</v>
      </c>
      <c r="B8" s="19"/>
    </row>
    <row r="9" spans="1:2" ht="63" customHeight="1" x14ac:dyDescent="0.25">
      <c r="A9" s="19" t="s">
        <v>7</v>
      </c>
      <c r="B9" s="19"/>
    </row>
    <row r="10" spans="1:2" ht="15.75" x14ac:dyDescent="0.25">
      <c r="A10" s="18"/>
      <c r="B10" s="18"/>
    </row>
    <row r="11" spans="1:2" ht="15.75" x14ac:dyDescent="0.25">
      <c r="A11" s="18"/>
      <c r="B11" s="18"/>
    </row>
    <row r="12" spans="1:2" ht="15.75" x14ac:dyDescent="0.25">
      <c r="A12" s="17"/>
      <c r="B12" s="17"/>
    </row>
    <row r="13" spans="1:2" ht="15.75" x14ac:dyDescent="0.25">
      <c r="A13" s="17"/>
      <c r="B13" s="17"/>
    </row>
    <row r="14" spans="1:2" ht="15.75" x14ac:dyDescent="0.25">
      <c r="A14" s="17"/>
      <c r="B14" s="17"/>
    </row>
    <row r="15" spans="1:2" ht="15.75" x14ac:dyDescent="0.25">
      <c r="A15" s="3"/>
      <c r="B15" s="3"/>
    </row>
    <row r="16" spans="1:2" x14ac:dyDescent="0.25">
      <c r="A16" s="10" t="s">
        <v>140</v>
      </c>
      <c r="B16" s="7"/>
    </row>
    <row r="17" spans="1:2" x14ac:dyDescent="0.25">
      <c r="A17" s="11" t="s">
        <v>8</v>
      </c>
      <c r="B17" s="8"/>
    </row>
    <row r="18" spans="1:2" x14ac:dyDescent="0.25">
      <c r="A18" s="12" t="s">
        <v>9</v>
      </c>
      <c r="B18" s="8"/>
    </row>
    <row r="19" spans="1:2" x14ac:dyDescent="0.25">
      <c r="A19" s="11" t="s">
        <v>10</v>
      </c>
      <c r="B19" s="8"/>
    </row>
    <row r="20" spans="1:2" x14ac:dyDescent="0.25">
      <c r="A20" s="11" t="s">
        <v>11</v>
      </c>
      <c r="B20" s="8"/>
    </row>
    <row r="21" spans="1:2" x14ac:dyDescent="0.25">
      <c r="A21" s="11"/>
      <c r="B21" s="9" t="str">
        <f>IF(B17+B18+B19+B20=11,"OK","NO")</f>
        <v>NO</v>
      </c>
    </row>
    <row r="22" spans="1:2" x14ac:dyDescent="0.25">
      <c r="A22" s="10" t="s">
        <v>141</v>
      </c>
      <c r="B22" s="6"/>
    </row>
    <row r="23" spans="1:2" s="3" customFormat="1" x14ac:dyDescent="0.25">
      <c r="A23" s="11" t="s">
        <v>12</v>
      </c>
      <c r="B23" s="8"/>
    </row>
    <row r="24" spans="1:2" x14ac:dyDescent="0.25">
      <c r="A24" s="11" t="s">
        <v>109</v>
      </c>
      <c r="B24" s="8"/>
    </row>
    <row r="25" spans="1:2" x14ac:dyDescent="0.25">
      <c r="A25" s="11" t="s">
        <v>13</v>
      </c>
      <c r="B25" s="8"/>
    </row>
    <row r="26" spans="1:2" x14ac:dyDescent="0.25">
      <c r="A26" s="11" t="s">
        <v>14</v>
      </c>
      <c r="B26" s="8"/>
    </row>
    <row r="27" spans="1:2" x14ac:dyDescent="0.25">
      <c r="A27" s="11"/>
      <c r="B27" s="9" t="str">
        <f>IF(B23+B24+B25+B26=11,"OK","NO")</f>
        <v>NO</v>
      </c>
    </row>
    <row r="28" spans="1:2" x14ac:dyDescent="0.25">
      <c r="A28" s="13" t="s">
        <v>142</v>
      </c>
      <c r="B28" s="6"/>
    </row>
    <row r="29" spans="1:2" x14ac:dyDescent="0.25">
      <c r="A29" s="11" t="s">
        <v>15</v>
      </c>
      <c r="B29" s="8"/>
    </row>
    <row r="30" spans="1:2" x14ac:dyDescent="0.25">
      <c r="A30" s="11" t="s">
        <v>16</v>
      </c>
      <c r="B30" s="8"/>
    </row>
    <row r="31" spans="1:2" x14ac:dyDescent="0.25">
      <c r="A31" s="11" t="s">
        <v>17</v>
      </c>
      <c r="B31" s="8"/>
    </row>
    <row r="32" spans="1:2" x14ac:dyDescent="0.25">
      <c r="A32" s="11" t="s">
        <v>18</v>
      </c>
      <c r="B32" s="8"/>
    </row>
    <row r="33" spans="1:2" x14ac:dyDescent="0.25">
      <c r="A33" s="11"/>
      <c r="B33" s="9" t="str">
        <f>IF(B29+B30+B31+B32=11,"OK","NO")</f>
        <v>NO</v>
      </c>
    </row>
    <row r="34" spans="1:2" x14ac:dyDescent="0.25">
      <c r="A34" s="10" t="s">
        <v>143</v>
      </c>
      <c r="B34" s="6"/>
    </row>
    <row r="35" spans="1:2" x14ac:dyDescent="0.25">
      <c r="A35" s="11" t="s">
        <v>19</v>
      </c>
      <c r="B35" s="8"/>
    </row>
    <row r="36" spans="1:2" x14ac:dyDescent="0.25">
      <c r="A36" s="11" t="s">
        <v>20</v>
      </c>
      <c r="B36" s="8"/>
    </row>
    <row r="37" spans="1:2" x14ac:dyDescent="0.25">
      <c r="A37" s="11" t="s">
        <v>21</v>
      </c>
      <c r="B37" s="8"/>
    </row>
    <row r="38" spans="1:2" x14ac:dyDescent="0.25">
      <c r="A38" s="11" t="s">
        <v>22</v>
      </c>
      <c r="B38" s="8"/>
    </row>
    <row r="39" spans="1:2" x14ac:dyDescent="0.25">
      <c r="A39" s="11"/>
      <c r="B39" s="9" t="str">
        <f>IF(B35+B36+B37+B38=11,"OK","NO")</f>
        <v>NO</v>
      </c>
    </row>
    <row r="40" spans="1:2" x14ac:dyDescent="0.25">
      <c r="A40" s="13" t="s">
        <v>144</v>
      </c>
      <c r="B40" s="6"/>
    </row>
    <row r="41" spans="1:2" x14ac:dyDescent="0.25">
      <c r="A41" s="11" t="s">
        <v>23</v>
      </c>
      <c r="B41" s="8"/>
    </row>
    <row r="42" spans="1:2" x14ac:dyDescent="0.25">
      <c r="A42" s="11" t="s">
        <v>24</v>
      </c>
      <c r="B42" s="8"/>
    </row>
    <row r="43" spans="1:2" x14ac:dyDescent="0.25">
      <c r="A43" s="11" t="s">
        <v>25</v>
      </c>
      <c r="B43" s="8"/>
    </row>
    <row r="44" spans="1:2" x14ac:dyDescent="0.25">
      <c r="A44" s="11" t="s">
        <v>26</v>
      </c>
      <c r="B44" s="8"/>
    </row>
    <row r="45" spans="1:2" ht="17.25" customHeight="1" x14ac:dyDescent="0.25">
      <c r="A45" s="11"/>
      <c r="B45" s="9" t="str">
        <f>IF(B41+B42+B43+B44=11,"OK","NO")</f>
        <v>NO</v>
      </c>
    </row>
    <row r="46" spans="1:2" x14ac:dyDescent="0.25">
      <c r="A46" s="13" t="s">
        <v>110</v>
      </c>
      <c r="B46" s="6"/>
    </row>
    <row r="47" spans="1:2" x14ac:dyDescent="0.25">
      <c r="A47" s="11" t="s">
        <v>111</v>
      </c>
      <c r="B47" s="8"/>
    </row>
    <row r="48" spans="1:2" x14ac:dyDescent="0.25">
      <c r="A48" s="11" t="s">
        <v>112</v>
      </c>
      <c r="B48" s="8"/>
    </row>
    <row r="49" spans="1:2" x14ac:dyDescent="0.25">
      <c r="A49" s="11" t="s">
        <v>113</v>
      </c>
      <c r="B49" s="8"/>
    </row>
    <row r="50" spans="1:2" x14ac:dyDescent="0.25">
      <c r="A50" s="11" t="s">
        <v>27</v>
      </c>
      <c r="B50" s="8"/>
    </row>
    <row r="51" spans="1:2" x14ac:dyDescent="0.25">
      <c r="A51" s="14"/>
      <c r="B51" s="9" t="str">
        <f>IF(B47+B48+B49+B50=11,"OK","NO")</f>
        <v>NO</v>
      </c>
    </row>
    <row r="52" spans="1:2" x14ac:dyDescent="0.25">
      <c r="A52" s="13" t="s">
        <v>145</v>
      </c>
      <c r="B52" s="6"/>
    </row>
    <row r="53" spans="1:2" x14ac:dyDescent="0.25">
      <c r="A53" s="11" t="s">
        <v>114</v>
      </c>
      <c r="B53" s="8"/>
    </row>
    <row r="54" spans="1:2" x14ac:dyDescent="0.25">
      <c r="A54" s="11" t="s">
        <v>115</v>
      </c>
      <c r="B54" s="8"/>
    </row>
    <row r="55" spans="1:2" x14ac:dyDescent="0.25">
      <c r="A55" s="11" t="s">
        <v>108</v>
      </c>
      <c r="B55" s="8"/>
    </row>
    <row r="56" spans="1:2" ht="33" x14ac:dyDescent="0.25">
      <c r="A56" s="11" t="s">
        <v>173</v>
      </c>
      <c r="B56" s="8"/>
    </row>
    <row r="57" spans="1:2" x14ac:dyDescent="0.25">
      <c r="A57" s="11"/>
      <c r="B57" s="9" t="str">
        <f>IF(B53+B54+B55+B56=11,"OK","NO")</f>
        <v>NO</v>
      </c>
    </row>
    <row r="58" spans="1:2" x14ac:dyDescent="0.25">
      <c r="A58" s="13" t="s">
        <v>146</v>
      </c>
      <c r="B58" s="6"/>
    </row>
    <row r="59" spans="1:2" x14ac:dyDescent="0.25">
      <c r="A59" s="11" t="s">
        <v>116</v>
      </c>
      <c r="B59" s="8"/>
    </row>
    <row r="60" spans="1:2" ht="33" x14ac:dyDescent="0.25">
      <c r="A60" s="11" t="s">
        <v>28</v>
      </c>
      <c r="B60" s="8"/>
    </row>
    <row r="61" spans="1:2" x14ac:dyDescent="0.25">
      <c r="A61" s="11" t="s">
        <v>29</v>
      </c>
      <c r="B61" s="8"/>
    </row>
    <row r="62" spans="1:2" ht="33" x14ac:dyDescent="0.25">
      <c r="A62" s="11" t="s">
        <v>30</v>
      </c>
      <c r="B62" s="8"/>
    </row>
    <row r="63" spans="1:2" ht="17.25" customHeight="1" x14ac:dyDescent="0.25">
      <c r="A63" s="11"/>
      <c r="B63" s="9" t="str">
        <f>IF(B59+B60+B61+B62=11,"OK","NO")</f>
        <v>NO</v>
      </c>
    </row>
    <row r="64" spans="1:2" x14ac:dyDescent="0.25">
      <c r="A64" s="13" t="s">
        <v>147</v>
      </c>
      <c r="B64" s="6"/>
    </row>
    <row r="65" spans="1:2" x14ac:dyDescent="0.25">
      <c r="A65" s="11" t="s">
        <v>31</v>
      </c>
      <c r="B65" s="8"/>
    </row>
    <row r="66" spans="1:2" x14ac:dyDescent="0.25">
      <c r="A66" s="11" t="s">
        <v>117</v>
      </c>
      <c r="B66" s="8"/>
    </row>
    <row r="67" spans="1:2" x14ac:dyDescent="0.25">
      <c r="A67" s="11" t="s">
        <v>32</v>
      </c>
      <c r="B67" s="8"/>
    </row>
    <row r="68" spans="1:2" x14ac:dyDescent="0.25">
      <c r="A68" s="11" t="s">
        <v>33</v>
      </c>
      <c r="B68" s="8"/>
    </row>
    <row r="69" spans="1:2" x14ac:dyDescent="0.25">
      <c r="A69" s="11"/>
      <c r="B69" s="9" t="str">
        <f>IF(B65+B66+B67+B68=11,"OK","NO")</f>
        <v>NO</v>
      </c>
    </row>
    <row r="70" spans="1:2" x14ac:dyDescent="0.25">
      <c r="A70" s="13" t="s">
        <v>148</v>
      </c>
      <c r="B70" s="6"/>
    </row>
    <row r="71" spans="1:2" x14ac:dyDescent="0.25">
      <c r="A71" s="11" t="s">
        <v>34</v>
      </c>
      <c r="B71" s="8"/>
    </row>
    <row r="72" spans="1:2" x14ac:dyDescent="0.25">
      <c r="A72" s="11" t="s">
        <v>35</v>
      </c>
      <c r="B72" s="8"/>
    </row>
    <row r="73" spans="1:2" x14ac:dyDescent="0.25">
      <c r="A73" s="11" t="s">
        <v>118</v>
      </c>
      <c r="B73" s="8"/>
    </row>
    <row r="74" spans="1:2" x14ac:dyDescent="0.25">
      <c r="A74" s="11" t="s">
        <v>36</v>
      </c>
      <c r="B74" s="8"/>
    </row>
    <row r="75" spans="1:2" x14ac:dyDescent="0.25">
      <c r="A75" s="11"/>
      <c r="B75" s="9" t="str">
        <f>IF(B71+B72+B73+B74=11,"OK","NO")</f>
        <v>NO</v>
      </c>
    </row>
    <row r="76" spans="1:2" x14ac:dyDescent="0.25">
      <c r="A76" s="13" t="s">
        <v>149</v>
      </c>
      <c r="B76" s="6"/>
    </row>
    <row r="77" spans="1:2" x14ac:dyDescent="0.25">
      <c r="A77" s="11" t="s">
        <v>37</v>
      </c>
      <c r="B77" s="8"/>
    </row>
    <row r="78" spans="1:2" x14ac:dyDescent="0.25">
      <c r="A78" s="11" t="s">
        <v>139</v>
      </c>
      <c r="B78" s="8"/>
    </row>
    <row r="79" spans="1:2" x14ac:dyDescent="0.25">
      <c r="A79" s="11" t="s">
        <v>38</v>
      </c>
      <c r="B79" s="8"/>
    </row>
    <row r="80" spans="1:2" x14ac:dyDescent="0.25">
      <c r="A80" s="11" t="s">
        <v>39</v>
      </c>
      <c r="B80" s="8"/>
    </row>
    <row r="81" spans="1:2" x14ac:dyDescent="0.25">
      <c r="A81" s="11"/>
      <c r="B81" s="9" t="str">
        <f>IF(B77+B78+B79+B80=11,"OK","NO")</f>
        <v>NO</v>
      </c>
    </row>
    <row r="82" spans="1:2" x14ac:dyDescent="0.25">
      <c r="A82" s="13" t="s">
        <v>150</v>
      </c>
      <c r="B82" s="6"/>
    </row>
    <row r="83" spans="1:2" x14ac:dyDescent="0.25">
      <c r="A83" s="11" t="s">
        <v>119</v>
      </c>
      <c r="B83" s="8"/>
    </row>
    <row r="84" spans="1:2" x14ac:dyDescent="0.25">
      <c r="A84" s="11" t="s">
        <v>120</v>
      </c>
      <c r="B84" s="8"/>
    </row>
    <row r="85" spans="1:2" x14ac:dyDescent="0.25">
      <c r="A85" s="11" t="s">
        <v>121</v>
      </c>
      <c r="B85" s="8"/>
    </row>
    <row r="86" spans="1:2" x14ac:dyDescent="0.25">
      <c r="A86" s="11" t="s">
        <v>40</v>
      </c>
      <c r="B86" s="8"/>
    </row>
    <row r="87" spans="1:2" x14ac:dyDescent="0.25">
      <c r="A87" s="11"/>
      <c r="B87" s="9" t="str">
        <f>IF(B83+B84+B85+B86=11,"OK","NO")</f>
        <v>NO</v>
      </c>
    </row>
    <row r="88" spans="1:2" x14ac:dyDescent="0.25">
      <c r="A88" s="13" t="s">
        <v>151</v>
      </c>
      <c r="B88" s="6"/>
    </row>
    <row r="89" spans="1:2" x14ac:dyDescent="0.25">
      <c r="A89" s="11" t="s">
        <v>41</v>
      </c>
      <c r="B89" s="8"/>
    </row>
    <row r="90" spans="1:2" x14ac:dyDescent="0.25">
      <c r="A90" s="11" t="s">
        <v>42</v>
      </c>
      <c r="B90" s="8"/>
    </row>
    <row r="91" spans="1:2" x14ac:dyDescent="0.25">
      <c r="A91" s="11" t="s">
        <v>43</v>
      </c>
      <c r="B91" s="8"/>
    </row>
    <row r="92" spans="1:2" x14ac:dyDescent="0.25">
      <c r="A92" s="11" t="s">
        <v>44</v>
      </c>
      <c r="B92" s="8"/>
    </row>
    <row r="93" spans="1:2" x14ac:dyDescent="0.25">
      <c r="A93" s="11"/>
      <c r="B93" s="9" t="str">
        <f>IF(B89+B90+B91+B92=11,"OK","NO")</f>
        <v>NO</v>
      </c>
    </row>
    <row r="94" spans="1:2" x14ac:dyDescent="0.25">
      <c r="A94" s="13" t="s">
        <v>152</v>
      </c>
      <c r="B94" s="6"/>
    </row>
    <row r="95" spans="1:2" ht="33" x14ac:dyDescent="0.25">
      <c r="A95" s="11" t="s">
        <v>122</v>
      </c>
      <c r="B95" s="8"/>
    </row>
    <row r="96" spans="1:2" x14ac:dyDescent="0.25">
      <c r="A96" s="11" t="s">
        <v>123</v>
      </c>
      <c r="B96" s="8"/>
    </row>
    <row r="97" spans="1:2" x14ac:dyDescent="0.25">
      <c r="A97" s="11" t="s">
        <v>45</v>
      </c>
      <c r="B97" s="8"/>
    </row>
    <row r="98" spans="1:2" x14ac:dyDescent="0.25">
      <c r="A98" s="11" t="s">
        <v>46</v>
      </c>
      <c r="B98" s="8"/>
    </row>
    <row r="99" spans="1:2" x14ac:dyDescent="0.25">
      <c r="A99" s="11"/>
      <c r="B99" s="9" t="str">
        <f>IF(B95+B96+B97+B98=11,"OK","NO")</f>
        <v>NO</v>
      </c>
    </row>
    <row r="100" spans="1:2" x14ac:dyDescent="0.25">
      <c r="A100" s="13" t="s">
        <v>153</v>
      </c>
      <c r="B100" s="6"/>
    </row>
    <row r="101" spans="1:2" x14ac:dyDescent="0.25">
      <c r="A101" s="11" t="s">
        <v>124</v>
      </c>
      <c r="B101" s="8"/>
    </row>
    <row r="102" spans="1:2" x14ac:dyDescent="0.25">
      <c r="A102" s="11" t="s">
        <v>47</v>
      </c>
      <c r="B102" s="8"/>
    </row>
    <row r="103" spans="1:2" x14ac:dyDescent="0.25">
      <c r="A103" s="11" t="s">
        <v>48</v>
      </c>
      <c r="B103" s="8"/>
    </row>
    <row r="104" spans="1:2" x14ac:dyDescent="0.25">
      <c r="A104" s="11" t="s">
        <v>49</v>
      </c>
      <c r="B104" s="8"/>
    </row>
    <row r="105" spans="1:2" x14ac:dyDescent="0.25">
      <c r="A105" s="11"/>
      <c r="B105" s="9" t="str">
        <f>IF(B101+B102+B103+B104=11,"OK","NO")</f>
        <v>NO</v>
      </c>
    </row>
    <row r="106" spans="1:2" x14ac:dyDescent="0.25">
      <c r="A106" s="13" t="s">
        <v>154</v>
      </c>
      <c r="B106" s="6"/>
    </row>
    <row r="107" spans="1:2" x14ac:dyDescent="0.25">
      <c r="A107" s="11" t="s">
        <v>50</v>
      </c>
      <c r="B107" s="8"/>
    </row>
    <row r="108" spans="1:2" x14ac:dyDescent="0.25">
      <c r="A108" s="11" t="s">
        <v>51</v>
      </c>
      <c r="B108" s="8"/>
    </row>
    <row r="109" spans="1:2" ht="15.75" customHeight="1" x14ac:dyDescent="0.25">
      <c r="A109" s="12" t="s">
        <v>125</v>
      </c>
      <c r="B109" s="8"/>
    </row>
    <row r="110" spans="1:2" x14ac:dyDescent="0.25">
      <c r="A110" s="11" t="s">
        <v>52</v>
      </c>
      <c r="B110" s="8"/>
    </row>
    <row r="111" spans="1:2" x14ac:dyDescent="0.25">
      <c r="A111" s="11"/>
      <c r="B111" s="9" t="str">
        <f>IF(B107+B108+B109+B110=11,"OK","NO")</f>
        <v>NO</v>
      </c>
    </row>
    <row r="112" spans="1:2" x14ac:dyDescent="0.25">
      <c r="A112" s="13" t="s">
        <v>170</v>
      </c>
      <c r="B112" s="6"/>
    </row>
    <row r="113" spans="1:2" x14ac:dyDescent="0.25">
      <c r="A113" s="11" t="s">
        <v>53</v>
      </c>
      <c r="B113" s="8"/>
    </row>
    <row r="114" spans="1:2" x14ac:dyDescent="0.25">
      <c r="A114" s="11" t="s">
        <v>54</v>
      </c>
      <c r="B114" s="8"/>
    </row>
    <row r="115" spans="1:2" ht="33" x14ac:dyDescent="0.25">
      <c r="A115" s="11" t="s">
        <v>55</v>
      </c>
      <c r="B115" s="8"/>
    </row>
    <row r="116" spans="1:2" x14ac:dyDescent="0.25">
      <c r="A116" s="11" t="s">
        <v>56</v>
      </c>
      <c r="B116" s="8"/>
    </row>
    <row r="117" spans="1:2" x14ac:dyDescent="0.25">
      <c r="A117" s="11"/>
      <c r="B117" s="9" t="str">
        <f>IF(B113+B114+B115+B116=11,"OK","NO")</f>
        <v>NO</v>
      </c>
    </row>
    <row r="118" spans="1:2" ht="15.75" customHeight="1" x14ac:dyDescent="0.25">
      <c r="A118" s="13" t="s">
        <v>155</v>
      </c>
      <c r="B118" s="6"/>
    </row>
    <row r="119" spans="1:2" x14ac:dyDescent="0.25">
      <c r="A119" s="11" t="s">
        <v>126</v>
      </c>
      <c r="B119" s="8"/>
    </row>
    <row r="120" spans="1:2" x14ac:dyDescent="0.25">
      <c r="A120" s="11" t="s">
        <v>57</v>
      </c>
      <c r="B120" s="8"/>
    </row>
    <row r="121" spans="1:2" ht="33" x14ac:dyDescent="0.25">
      <c r="A121" s="11" t="s">
        <v>58</v>
      </c>
      <c r="B121" s="8"/>
    </row>
    <row r="122" spans="1:2" x14ac:dyDescent="0.25">
      <c r="A122" s="11" t="s">
        <v>127</v>
      </c>
      <c r="B122" s="8"/>
    </row>
    <row r="123" spans="1:2" x14ac:dyDescent="0.25">
      <c r="A123" s="11"/>
      <c r="B123" s="9" t="str">
        <f>IF(B119+B120+B121+B122=11,"OK","NO")</f>
        <v>NO</v>
      </c>
    </row>
    <row r="124" spans="1:2" x14ac:dyDescent="0.25">
      <c r="A124" s="13" t="s">
        <v>156</v>
      </c>
      <c r="B124" s="6"/>
    </row>
    <row r="125" spans="1:2" x14ac:dyDescent="0.25">
      <c r="A125" s="11" t="s">
        <v>59</v>
      </c>
      <c r="B125" s="8"/>
    </row>
    <row r="126" spans="1:2" x14ac:dyDescent="0.25">
      <c r="A126" s="11" t="s">
        <v>128</v>
      </c>
      <c r="B126" s="8"/>
    </row>
    <row r="127" spans="1:2" x14ac:dyDescent="0.25">
      <c r="A127" s="11" t="s">
        <v>60</v>
      </c>
      <c r="B127" s="8"/>
    </row>
    <row r="128" spans="1:2" x14ac:dyDescent="0.25">
      <c r="A128" s="11" t="s">
        <v>129</v>
      </c>
      <c r="B128" s="8"/>
    </row>
    <row r="129" spans="1:2" x14ac:dyDescent="0.25">
      <c r="A129" s="11"/>
      <c r="B129" s="9" t="str">
        <f>IF(B125+B126+B127+B128=11,"OK","NO")</f>
        <v>NO</v>
      </c>
    </row>
    <row r="130" spans="1:2" x14ac:dyDescent="0.25">
      <c r="A130" s="13" t="s">
        <v>157</v>
      </c>
      <c r="B130" s="6"/>
    </row>
    <row r="131" spans="1:2" x14ac:dyDescent="0.25">
      <c r="A131" s="11" t="s">
        <v>61</v>
      </c>
      <c r="B131" s="8"/>
    </row>
    <row r="132" spans="1:2" x14ac:dyDescent="0.25">
      <c r="A132" s="11" t="s">
        <v>62</v>
      </c>
      <c r="B132" s="8"/>
    </row>
    <row r="133" spans="1:2" x14ac:dyDescent="0.25">
      <c r="A133" s="11" t="s">
        <v>63</v>
      </c>
      <c r="B133" s="8"/>
    </row>
    <row r="134" spans="1:2" x14ac:dyDescent="0.25">
      <c r="A134" s="11" t="s">
        <v>64</v>
      </c>
      <c r="B134" s="8"/>
    </row>
    <row r="135" spans="1:2" x14ac:dyDescent="0.25">
      <c r="A135" s="11"/>
      <c r="B135" s="9" t="str">
        <f>IF(B131+B132+B133+B134=11,"OK","NO")</f>
        <v>NO</v>
      </c>
    </row>
    <row r="136" spans="1:2" x14ac:dyDescent="0.25">
      <c r="A136" s="13" t="s">
        <v>158</v>
      </c>
      <c r="B136" s="6"/>
    </row>
    <row r="137" spans="1:2" x14ac:dyDescent="0.25">
      <c r="A137" s="11" t="s">
        <v>65</v>
      </c>
      <c r="B137" s="8"/>
    </row>
    <row r="138" spans="1:2" x14ac:dyDescent="0.25">
      <c r="A138" s="11" t="s">
        <v>66</v>
      </c>
      <c r="B138" s="8"/>
    </row>
    <row r="139" spans="1:2" x14ac:dyDescent="0.25">
      <c r="A139" s="11" t="s">
        <v>67</v>
      </c>
      <c r="B139" s="8"/>
    </row>
    <row r="140" spans="1:2" x14ac:dyDescent="0.25">
      <c r="A140" s="11" t="s">
        <v>68</v>
      </c>
      <c r="B140" s="8"/>
    </row>
    <row r="141" spans="1:2" x14ac:dyDescent="0.25">
      <c r="A141" s="11"/>
      <c r="B141" s="9" t="str">
        <f>IF(B137+B138+B139+B140=11,"OK","NO")</f>
        <v>NO</v>
      </c>
    </row>
    <row r="142" spans="1:2" x14ac:dyDescent="0.25">
      <c r="A142" s="13" t="s">
        <v>159</v>
      </c>
      <c r="B142" s="6"/>
    </row>
    <row r="143" spans="1:2" x14ac:dyDescent="0.25">
      <c r="A143" s="11" t="s">
        <v>69</v>
      </c>
      <c r="B143" s="8"/>
    </row>
    <row r="144" spans="1:2" x14ac:dyDescent="0.25">
      <c r="A144" s="11" t="s">
        <v>70</v>
      </c>
      <c r="B144" s="8"/>
    </row>
    <row r="145" spans="1:2" x14ac:dyDescent="0.25">
      <c r="A145" s="11" t="s">
        <v>130</v>
      </c>
      <c r="B145" s="8"/>
    </row>
    <row r="146" spans="1:2" x14ac:dyDescent="0.25">
      <c r="A146" s="11" t="s">
        <v>71</v>
      </c>
      <c r="B146" s="8"/>
    </row>
    <row r="147" spans="1:2" x14ac:dyDescent="0.25">
      <c r="A147" s="11"/>
      <c r="B147" s="9" t="str">
        <f>IF(B143+B144+B145+B146=11,"OK","NO")</f>
        <v>NO</v>
      </c>
    </row>
    <row r="148" spans="1:2" x14ac:dyDescent="0.25">
      <c r="A148" s="13" t="s">
        <v>160</v>
      </c>
      <c r="B148" s="6"/>
    </row>
    <row r="149" spans="1:2" x14ac:dyDescent="0.25">
      <c r="A149" s="11" t="s">
        <v>72</v>
      </c>
      <c r="B149" s="8"/>
    </row>
    <row r="150" spans="1:2" x14ac:dyDescent="0.25">
      <c r="A150" s="11" t="s">
        <v>73</v>
      </c>
      <c r="B150" s="8"/>
    </row>
    <row r="151" spans="1:2" x14ac:dyDescent="0.25">
      <c r="A151" s="11" t="s">
        <v>74</v>
      </c>
      <c r="B151" s="8"/>
    </row>
    <row r="152" spans="1:2" x14ac:dyDescent="0.25">
      <c r="A152" s="11" t="s">
        <v>75</v>
      </c>
      <c r="B152" s="8"/>
    </row>
    <row r="153" spans="1:2" x14ac:dyDescent="0.25">
      <c r="A153" s="11"/>
      <c r="B153" s="9" t="str">
        <f>IF(B149+B150+B151+B152=11,"OK","NO")</f>
        <v>NO</v>
      </c>
    </row>
    <row r="154" spans="1:2" x14ac:dyDescent="0.25">
      <c r="A154" s="13" t="s">
        <v>169</v>
      </c>
      <c r="B154" s="6"/>
    </row>
    <row r="155" spans="1:2" x14ac:dyDescent="0.25">
      <c r="A155" s="11" t="s">
        <v>76</v>
      </c>
      <c r="B155" s="8"/>
    </row>
    <row r="156" spans="1:2" x14ac:dyDescent="0.25">
      <c r="A156" s="11" t="s">
        <v>77</v>
      </c>
      <c r="B156" s="8"/>
    </row>
    <row r="157" spans="1:2" x14ac:dyDescent="0.25">
      <c r="A157" s="11" t="s">
        <v>78</v>
      </c>
      <c r="B157" s="8"/>
    </row>
    <row r="158" spans="1:2" x14ac:dyDescent="0.25">
      <c r="A158" s="11" t="s">
        <v>79</v>
      </c>
      <c r="B158" s="8"/>
    </row>
    <row r="159" spans="1:2" x14ac:dyDescent="0.25">
      <c r="A159" s="11"/>
      <c r="B159" s="9" t="str">
        <f>IF(B155+B156+B157+B158=11,"OK","NO")</f>
        <v>NO</v>
      </c>
    </row>
    <row r="160" spans="1:2" x14ac:dyDescent="0.25">
      <c r="A160" s="13" t="s">
        <v>168</v>
      </c>
      <c r="B160" s="6"/>
    </row>
    <row r="161" spans="1:2" x14ac:dyDescent="0.25">
      <c r="A161" s="11" t="s">
        <v>80</v>
      </c>
      <c r="B161" s="8"/>
    </row>
    <row r="162" spans="1:2" x14ac:dyDescent="0.25">
      <c r="A162" s="11" t="s">
        <v>81</v>
      </c>
      <c r="B162" s="8"/>
    </row>
    <row r="163" spans="1:2" x14ac:dyDescent="0.25">
      <c r="A163" s="11" t="s">
        <v>82</v>
      </c>
      <c r="B163" s="8"/>
    </row>
    <row r="164" spans="1:2" x14ac:dyDescent="0.25">
      <c r="A164" s="11" t="s">
        <v>131</v>
      </c>
      <c r="B164" s="8"/>
    </row>
    <row r="165" spans="1:2" x14ac:dyDescent="0.25">
      <c r="A165" s="11"/>
      <c r="B165" s="9" t="str">
        <f>IF(B161+B162+B163+B164=11,"OK","NO")</f>
        <v>NO</v>
      </c>
    </row>
    <row r="166" spans="1:2" x14ac:dyDescent="0.25">
      <c r="A166" s="13" t="s">
        <v>161</v>
      </c>
      <c r="B166" s="6"/>
    </row>
    <row r="167" spans="1:2" x14ac:dyDescent="0.25">
      <c r="A167" s="11" t="s">
        <v>83</v>
      </c>
      <c r="B167" s="8"/>
    </row>
    <row r="168" spans="1:2" x14ac:dyDescent="0.25">
      <c r="A168" s="11" t="s">
        <v>84</v>
      </c>
      <c r="B168" s="8"/>
    </row>
    <row r="169" spans="1:2" x14ac:dyDescent="0.25">
      <c r="A169" s="11" t="s">
        <v>85</v>
      </c>
      <c r="B169" s="8"/>
    </row>
    <row r="170" spans="1:2" x14ac:dyDescent="0.25">
      <c r="A170" s="11" t="s">
        <v>86</v>
      </c>
      <c r="B170" s="8"/>
    </row>
    <row r="171" spans="1:2" x14ac:dyDescent="0.25">
      <c r="A171" s="11"/>
      <c r="B171" s="9" t="str">
        <f>IF(B167+B168+B169+B170=11,"OK","NO")</f>
        <v>NO</v>
      </c>
    </row>
    <row r="172" spans="1:2" x14ac:dyDescent="0.25">
      <c r="A172" s="13" t="s">
        <v>132</v>
      </c>
      <c r="B172" s="6"/>
    </row>
    <row r="173" spans="1:2" x14ac:dyDescent="0.25">
      <c r="A173" s="11" t="s">
        <v>87</v>
      </c>
      <c r="B173" s="8"/>
    </row>
    <row r="174" spans="1:2" x14ac:dyDescent="0.25">
      <c r="A174" s="11" t="s">
        <v>88</v>
      </c>
      <c r="B174" s="8"/>
    </row>
    <row r="175" spans="1:2" x14ac:dyDescent="0.25">
      <c r="A175" s="11" t="s">
        <v>89</v>
      </c>
      <c r="B175" s="8"/>
    </row>
    <row r="176" spans="1:2" x14ac:dyDescent="0.25">
      <c r="A176" s="11" t="s">
        <v>90</v>
      </c>
      <c r="B176" s="8"/>
    </row>
    <row r="177" spans="1:2" x14ac:dyDescent="0.25">
      <c r="A177" s="11"/>
      <c r="B177" s="9" t="str">
        <f>IF(B173+B174+B175+B176=11,"OK","NO")</f>
        <v>NO</v>
      </c>
    </row>
    <row r="178" spans="1:2" x14ac:dyDescent="0.25">
      <c r="A178" s="13" t="s">
        <v>162</v>
      </c>
      <c r="B178" s="6"/>
    </row>
    <row r="179" spans="1:2" x14ac:dyDescent="0.25">
      <c r="A179" s="11" t="s">
        <v>91</v>
      </c>
      <c r="B179" s="8"/>
    </row>
    <row r="180" spans="1:2" x14ac:dyDescent="0.25">
      <c r="A180" s="11" t="s">
        <v>92</v>
      </c>
      <c r="B180" s="8"/>
    </row>
    <row r="181" spans="1:2" x14ac:dyDescent="0.25">
      <c r="A181" s="11" t="s">
        <v>93</v>
      </c>
      <c r="B181" s="8"/>
    </row>
    <row r="182" spans="1:2" x14ac:dyDescent="0.25">
      <c r="A182" s="11" t="s">
        <v>94</v>
      </c>
      <c r="B182" s="8"/>
    </row>
    <row r="183" spans="1:2" x14ac:dyDescent="0.25">
      <c r="A183" s="11"/>
      <c r="B183" s="9" t="str">
        <f>IF(B179+B180+B181+B182=11,"OK","NO")</f>
        <v>NO</v>
      </c>
    </row>
    <row r="184" spans="1:2" x14ac:dyDescent="0.25">
      <c r="A184" s="13" t="s">
        <v>163</v>
      </c>
      <c r="B184" s="6"/>
    </row>
    <row r="185" spans="1:2" x14ac:dyDescent="0.25">
      <c r="A185" s="11" t="s">
        <v>95</v>
      </c>
      <c r="B185" s="8"/>
    </row>
    <row r="186" spans="1:2" x14ac:dyDescent="0.25">
      <c r="A186" s="11" t="s">
        <v>133</v>
      </c>
      <c r="B186" s="8"/>
    </row>
    <row r="187" spans="1:2" x14ac:dyDescent="0.25">
      <c r="A187" s="11" t="s">
        <v>96</v>
      </c>
      <c r="B187" s="8"/>
    </row>
    <row r="188" spans="1:2" x14ac:dyDescent="0.25">
      <c r="A188" s="11" t="s">
        <v>97</v>
      </c>
      <c r="B188" s="8"/>
    </row>
    <row r="189" spans="1:2" x14ac:dyDescent="0.25">
      <c r="A189" s="11"/>
      <c r="B189" s="9" t="str">
        <f>IF(B185+B186+B187+B188=11,"OK","NO")</f>
        <v>NO</v>
      </c>
    </row>
    <row r="190" spans="1:2" x14ac:dyDescent="0.25">
      <c r="A190" s="13" t="s">
        <v>164</v>
      </c>
      <c r="B190" s="6"/>
    </row>
    <row r="191" spans="1:2" x14ac:dyDescent="0.25">
      <c r="A191" s="11" t="s">
        <v>134</v>
      </c>
      <c r="B191" s="8"/>
    </row>
    <row r="192" spans="1:2" x14ac:dyDescent="0.25">
      <c r="A192" s="11" t="s">
        <v>135</v>
      </c>
      <c r="B192" s="8"/>
    </row>
    <row r="193" spans="1:2" x14ac:dyDescent="0.25">
      <c r="A193" s="11" t="s">
        <v>98</v>
      </c>
      <c r="B193" s="8"/>
    </row>
    <row r="194" spans="1:2" x14ac:dyDescent="0.25">
      <c r="A194" s="11" t="s">
        <v>99</v>
      </c>
      <c r="B194" s="8"/>
    </row>
    <row r="195" spans="1:2" x14ac:dyDescent="0.25">
      <c r="A195" s="11"/>
      <c r="B195" s="9" t="str">
        <f>IF(B191+B192+B193+B194=11,"OK","NO")</f>
        <v>NO</v>
      </c>
    </row>
    <row r="196" spans="1:2" x14ac:dyDescent="0.25">
      <c r="A196" s="13" t="s">
        <v>165</v>
      </c>
      <c r="B196" s="6"/>
    </row>
    <row r="197" spans="1:2" x14ac:dyDescent="0.25">
      <c r="A197" s="11" t="s">
        <v>136</v>
      </c>
      <c r="B197" s="8"/>
    </row>
    <row r="198" spans="1:2" x14ac:dyDescent="0.25">
      <c r="A198" s="11" t="s">
        <v>100</v>
      </c>
      <c r="B198" s="8"/>
    </row>
    <row r="199" spans="1:2" x14ac:dyDescent="0.25">
      <c r="A199" s="11" t="s">
        <v>101</v>
      </c>
      <c r="B199" s="8"/>
    </row>
    <row r="200" spans="1:2" x14ac:dyDescent="0.25">
      <c r="A200" s="11" t="s">
        <v>102</v>
      </c>
      <c r="B200" s="8"/>
    </row>
    <row r="201" spans="1:2" x14ac:dyDescent="0.25">
      <c r="A201" s="11"/>
      <c r="B201" s="9" t="str">
        <f>IF(B197+B198+B199+B200=11,"OK","NO")</f>
        <v>NO</v>
      </c>
    </row>
    <row r="202" spans="1:2" x14ac:dyDescent="0.25">
      <c r="A202" s="13" t="s">
        <v>166</v>
      </c>
      <c r="B202" s="6"/>
    </row>
    <row r="203" spans="1:2" x14ac:dyDescent="0.25">
      <c r="A203" s="11" t="s">
        <v>103</v>
      </c>
      <c r="B203" s="8"/>
    </row>
    <row r="204" spans="1:2" x14ac:dyDescent="0.25">
      <c r="A204" s="11" t="s">
        <v>104</v>
      </c>
      <c r="B204" s="8"/>
    </row>
    <row r="205" spans="1:2" x14ac:dyDescent="0.25">
      <c r="A205" s="11" t="s">
        <v>105</v>
      </c>
      <c r="B205" s="8"/>
    </row>
    <row r="206" spans="1:2" x14ac:dyDescent="0.25">
      <c r="A206" s="11" t="s">
        <v>106</v>
      </c>
      <c r="B206" s="8"/>
    </row>
    <row r="207" spans="1:2" x14ac:dyDescent="0.25">
      <c r="A207" s="11"/>
      <c r="B207" s="9" t="str">
        <f>IF(B203+B204+B205+B206=11,"OK","NO")</f>
        <v>NO</v>
      </c>
    </row>
    <row r="208" spans="1:2" x14ac:dyDescent="0.25">
      <c r="A208" s="13" t="s">
        <v>167</v>
      </c>
      <c r="B208" s="6"/>
    </row>
    <row r="209" spans="1:2" x14ac:dyDescent="0.25">
      <c r="A209" s="11" t="s">
        <v>137</v>
      </c>
      <c r="B209" s="8"/>
    </row>
    <row r="210" spans="1:2" x14ac:dyDescent="0.25">
      <c r="A210" s="11" t="s">
        <v>174</v>
      </c>
      <c r="B210" s="8"/>
    </row>
    <row r="211" spans="1:2" x14ac:dyDescent="0.25">
      <c r="A211" s="11" t="s">
        <v>138</v>
      </c>
      <c r="B211" s="8"/>
    </row>
    <row r="212" spans="1:2" x14ac:dyDescent="0.25">
      <c r="A212" s="11" t="s">
        <v>107</v>
      </c>
      <c r="B212" s="8"/>
    </row>
    <row r="213" spans="1:2" x14ac:dyDescent="0.25">
      <c r="A213" s="11"/>
      <c r="B213" s="9" t="str">
        <f>IF(B209+B210+B211+B212=11,"OK","NO")</f>
        <v>NO</v>
      </c>
    </row>
    <row r="214" spans="1:2" x14ac:dyDescent="0.25">
      <c r="A214" s="11"/>
      <c r="B214" s="6"/>
    </row>
    <row r="215" spans="1:2" x14ac:dyDescent="0.25">
      <c r="A215" s="11" t="s">
        <v>171</v>
      </c>
      <c r="B215" s="5"/>
    </row>
    <row r="216" spans="1:2" x14ac:dyDescent="0.25">
      <c r="A216" s="14" t="s">
        <v>175</v>
      </c>
      <c r="B216" s="5"/>
    </row>
    <row r="217" spans="1:2" x14ac:dyDescent="0.25">
      <c r="A217" s="11" t="s">
        <v>172</v>
      </c>
      <c r="B217" s="5"/>
    </row>
    <row r="218" spans="1:2" x14ac:dyDescent="0.25"/>
    <row r="219" spans="1:2" x14ac:dyDescent="0.25"/>
    <row r="220" spans="1:2" x14ac:dyDescent="0.25"/>
    <row r="221" spans="1:2" x14ac:dyDescent="0.25"/>
    <row r="222" spans="1:2" x14ac:dyDescent="0.25"/>
    <row r="223" spans="1:2" x14ac:dyDescent="0.25"/>
    <row r="224" spans="1:2" x14ac:dyDescent="0.25"/>
    <row r="225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</sheetData>
  <sheetProtection password="CE6F" sheet="1" objects="1" scenarios="1"/>
  <mergeCells count="14">
    <mergeCell ref="A1:B1"/>
    <mergeCell ref="A13:B13"/>
    <mergeCell ref="A14:B14"/>
    <mergeCell ref="A12:B12"/>
    <mergeCell ref="A10:B10"/>
    <mergeCell ref="A11:B11"/>
    <mergeCell ref="A2:B2"/>
    <mergeCell ref="A3:B3"/>
    <mergeCell ref="A4:B4"/>
    <mergeCell ref="A9:B9"/>
    <mergeCell ref="A5:B5"/>
    <mergeCell ref="A6:B6"/>
    <mergeCell ref="A7:B7"/>
    <mergeCell ref="A8:B8"/>
  </mergeCells>
  <phoneticPr fontId="0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13"/>
  <sheetViews>
    <sheetView workbookViewId="0">
      <selection activeCell="H12" sqref="H12"/>
    </sheetView>
  </sheetViews>
  <sheetFormatPr defaultRowHeight="12.75" x14ac:dyDescent="0.2"/>
  <cols>
    <col min="1" max="1" width="9.7109375" style="1" customWidth="1"/>
    <col min="2" max="2" width="9.140625" style="1"/>
    <col min="3" max="4" width="3" style="1" bestFit="1" customWidth="1"/>
    <col min="5" max="13" width="4" style="1" bestFit="1" customWidth="1"/>
    <col min="14" max="14" width="9.140625" style="1"/>
    <col min="15" max="16" width="2" style="1" bestFit="1" customWidth="1"/>
    <col min="17" max="16384" width="9.140625" style="1"/>
  </cols>
  <sheetData>
    <row r="1" spans="1:18" x14ac:dyDescent="0.2">
      <c r="A1" s="1" t="s">
        <v>178</v>
      </c>
      <c r="B1" s="15">
        <f>SUM(Анкета!B17+Анкета!B43,Анкета!B48+Анкета!B72+Анкета!B98,Анкета!B109+Анкета!B127,Анкета!B133+Анкета!B143,Анкета!B152+Анкета!B197)</f>
        <v>0</v>
      </c>
      <c r="C1" s="15">
        <f>Анкета!B17</f>
        <v>0</v>
      </c>
      <c r="D1" s="15">
        <f>Анкета!B43</f>
        <v>0</v>
      </c>
      <c r="E1" s="15">
        <f>Анкета!B48</f>
        <v>0</v>
      </c>
      <c r="F1" s="15">
        <f>Анкета!B72</f>
        <v>0</v>
      </c>
      <c r="G1" s="15">
        <f>Анкета!B98</f>
        <v>0</v>
      </c>
      <c r="H1" s="15">
        <f>Анкета!B109</f>
        <v>0</v>
      </c>
      <c r="I1" s="15">
        <f>Анкета!B127</f>
        <v>0</v>
      </c>
      <c r="J1" s="15">
        <f>Анкета!B133</f>
        <v>0</v>
      </c>
      <c r="K1" s="15">
        <f>Анкета!B143</f>
        <v>0</v>
      </c>
      <c r="L1" s="15">
        <f>Анкета!B152</f>
        <v>0</v>
      </c>
      <c r="M1" s="15">
        <f>Анкета!B197</f>
        <v>0</v>
      </c>
      <c r="N1" s="15">
        <f>AVERAGE(C1:M1)</f>
        <v>0</v>
      </c>
      <c r="O1" s="15">
        <f>MIN(C1:M1)</f>
        <v>0</v>
      </c>
      <c r="P1" s="15">
        <f>MAX(C1:M1)</f>
        <v>0</v>
      </c>
      <c r="Q1" s="15"/>
      <c r="R1" s="15"/>
    </row>
    <row r="2" spans="1:18" x14ac:dyDescent="0.2">
      <c r="A2" s="1" t="s">
        <v>179</v>
      </c>
      <c r="B2" s="1">
        <f>SUM(Анкета!B26+Анкета!B42,Анкета!B47+Анкета!B77,Анкета!B86,Анкета!B92+Анкета!B134,Анкета!B144+Анкета!B155,Анкета!B161,Анкета!B167)</f>
        <v>0</v>
      </c>
      <c r="C2" s="15">
        <f>Анкета!B26</f>
        <v>0</v>
      </c>
      <c r="D2" s="15">
        <f>Анкета!B42</f>
        <v>0</v>
      </c>
      <c r="E2" s="15">
        <f>Анкета!B47</f>
        <v>0</v>
      </c>
      <c r="F2" s="15">
        <f>Анкета!B77</f>
        <v>0</v>
      </c>
      <c r="G2" s="15">
        <f>Анкета!B86</f>
        <v>0</v>
      </c>
      <c r="H2" s="15">
        <f>Анкета!B92</f>
        <v>0</v>
      </c>
      <c r="I2" s="15">
        <f>Анкета!B134</f>
        <v>0</v>
      </c>
      <c r="J2" s="15">
        <f>Анкета!B144</f>
        <v>0</v>
      </c>
      <c r="K2" s="15">
        <f>Анкета!B155</f>
        <v>0</v>
      </c>
      <c r="L2" s="15">
        <f>Анкета!B161</f>
        <v>0</v>
      </c>
      <c r="M2" s="15">
        <f>Анкета!B167</f>
        <v>0</v>
      </c>
      <c r="N2" s="15">
        <f t="shared" ref="N2:N12" si="0">AVERAGE(C2:M2)</f>
        <v>0</v>
      </c>
      <c r="O2" s="15">
        <f t="shared" ref="O2:O12" si="1">MIN(C2:M2)</f>
        <v>0</v>
      </c>
      <c r="P2" s="15">
        <f t="shared" ref="P2:P12" si="2">MAX(C2:M2)</f>
        <v>0</v>
      </c>
    </row>
    <row r="3" spans="1:18" x14ac:dyDescent="0.2">
      <c r="A3" s="1" t="s">
        <v>180</v>
      </c>
      <c r="B3" s="1">
        <f>SUM(Анкета!B23,Анкета!B31,Анкета!B37,Анкета!B41+Анкета!B53,Анкета!B78+Анкета!B104,Анкета!B108,Анкета!B113+Анкета!B137+Анкета!B198)</f>
        <v>0</v>
      </c>
      <c r="C3" s="15">
        <f>Анкета!B23</f>
        <v>0</v>
      </c>
      <c r="D3" s="15">
        <f>Анкета!B31</f>
        <v>0</v>
      </c>
      <c r="E3" s="15">
        <f>Анкета!B37</f>
        <v>0</v>
      </c>
      <c r="F3" s="15">
        <f>Анкета!B41</f>
        <v>0</v>
      </c>
      <c r="G3" s="15">
        <f>Анкета!B53</f>
        <v>0</v>
      </c>
      <c r="H3" s="15">
        <f>Анкета!B78</f>
        <v>0</v>
      </c>
      <c r="I3" s="15">
        <f>Анкета!B104</f>
        <v>0</v>
      </c>
      <c r="J3" s="15">
        <f>Анкета!B108</f>
        <v>0</v>
      </c>
      <c r="K3" s="15">
        <f>Анкета!B113</f>
        <v>0</v>
      </c>
      <c r="L3" s="15">
        <f>Анкета!B137</f>
        <v>0</v>
      </c>
      <c r="M3" s="15">
        <f>Анкета!B198</f>
        <v>0</v>
      </c>
      <c r="N3" s="15">
        <f t="shared" si="0"/>
        <v>0</v>
      </c>
      <c r="O3" s="15">
        <f t="shared" si="1"/>
        <v>0</v>
      </c>
      <c r="P3" s="15">
        <f t="shared" si="2"/>
        <v>0</v>
      </c>
    </row>
    <row r="4" spans="1:18" x14ac:dyDescent="0.2">
      <c r="A4" s="1" t="s">
        <v>181</v>
      </c>
      <c r="B4" s="15">
        <f>SUM(Анкета!B30,Анкета!B35+Анкета!B71,Анкета!B97+Анкета!B120+Анкета!B139,Анкета!B149+Анкета!B164,Анкета!B168+Анкета!B187,Анкета!B191)</f>
        <v>0</v>
      </c>
      <c r="C4" s="15">
        <f>Анкета!B30</f>
        <v>0</v>
      </c>
      <c r="D4" s="15">
        <f>Анкета!B35</f>
        <v>0</v>
      </c>
      <c r="E4" s="15">
        <f>Анкета!B71</f>
        <v>0</v>
      </c>
      <c r="F4" s="15">
        <f>Анкета!B97</f>
        <v>0</v>
      </c>
      <c r="G4" s="15">
        <f>Анкета!B120</f>
        <v>0</v>
      </c>
      <c r="H4" s="15">
        <f>Анкета!B139</f>
        <v>0</v>
      </c>
      <c r="I4" s="15">
        <f>Анкета!B149</f>
        <v>0</v>
      </c>
      <c r="J4" s="15">
        <f>Анкета!B164</f>
        <v>0</v>
      </c>
      <c r="K4" s="15">
        <f>Анкета!B168</f>
        <v>0</v>
      </c>
      <c r="L4" s="15">
        <f>Анкета!B187</f>
        <v>0</v>
      </c>
      <c r="M4" s="15">
        <f>Анкета!B191</f>
        <v>0</v>
      </c>
      <c r="N4" s="15">
        <f t="shared" si="0"/>
        <v>0</v>
      </c>
      <c r="O4" s="15">
        <f t="shared" si="1"/>
        <v>0</v>
      </c>
      <c r="P4" s="15">
        <f t="shared" si="2"/>
        <v>0</v>
      </c>
    </row>
    <row r="5" spans="1:18" x14ac:dyDescent="0.2">
      <c r="A5" s="1" t="s">
        <v>182</v>
      </c>
      <c r="B5" s="1">
        <f>SUM(Анкета!B18,Анкета!B32+Анкета!B54,Анкета!B73+Анкета!B89,Анкета!B114+Анкета!B176,Анкета!B181,Анкета!B186,Анкета!B193+Анкета!B211)</f>
        <v>0</v>
      </c>
      <c r="C5" s="15">
        <f>Анкета!B18</f>
        <v>0</v>
      </c>
      <c r="D5" s="15">
        <f>Анкета!B32</f>
        <v>0</v>
      </c>
      <c r="E5" s="15">
        <f>Анкета!B54</f>
        <v>0</v>
      </c>
      <c r="F5" s="15">
        <f>Анкета!B73</f>
        <v>0</v>
      </c>
      <c r="G5" s="15">
        <f>Анкета!B89</f>
        <v>0</v>
      </c>
      <c r="H5" s="15">
        <f>Анкета!B114</f>
        <v>0</v>
      </c>
      <c r="I5" s="15">
        <f>Анкета!B176</f>
        <v>0</v>
      </c>
      <c r="J5" s="15">
        <f>Анкета!B181</f>
        <v>0</v>
      </c>
      <c r="K5" s="15">
        <f>Анкета!B186</f>
        <v>0</v>
      </c>
      <c r="L5" s="15">
        <f>Анкета!B193</f>
        <v>0</v>
      </c>
      <c r="M5" s="15">
        <f>Анкета!B211</f>
        <v>0</v>
      </c>
      <c r="N5" s="15">
        <f t="shared" si="0"/>
        <v>0</v>
      </c>
      <c r="O5" s="15">
        <f t="shared" si="1"/>
        <v>0</v>
      </c>
      <c r="P5" s="15">
        <f t="shared" si="2"/>
        <v>0</v>
      </c>
    </row>
    <row r="6" spans="1:18" x14ac:dyDescent="0.2">
      <c r="A6" s="1" t="s">
        <v>183</v>
      </c>
      <c r="B6" s="1">
        <f>SUM(Анкета!B24,Анкета!B36+Анкета!B50,Анкета!B56,Анкета!B65,Анкета!B80,Анкета!B85,Анкета!B103,Анкета!B125,Анкета!B173,Анкета!B192)</f>
        <v>0</v>
      </c>
      <c r="C6" s="15">
        <f>Анкета!B24</f>
        <v>0</v>
      </c>
      <c r="D6" s="15">
        <f>Анкета!B36</f>
        <v>0</v>
      </c>
      <c r="E6" s="15">
        <f>Анкета!B50</f>
        <v>0</v>
      </c>
      <c r="F6" s="15">
        <f>Анкета!B56</f>
        <v>0</v>
      </c>
      <c r="G6" s="15">
        <f>Анкета!B65</f>
        <v>0</v>
      </c>
      <c r="H6" s="15">
        <f>Анкета!B80</f>
        <v>0</v>
      </c>
      <c r="I6" s="15">
        <f>Анкета!B85</f>
        <v>0</v>
      </c>
      <c r="J6" s="15">
        <f>Анкета!B103</f>
        <v>0</v>
      </c>
      <c r="K6" s="15">
        <f>Анкета!B125</f>
        <v>0</v>
      </c>
      <c r="L6" s="15">
        <f>Анкета!B173</f>
        <v>0</v>
      </c>
      <c r="M6" s="15">
        <f>Анкета!B192</f>
        <v>0</v>
      </c>
      <c r="N6" s="15">
        <f t="shared" si="0"/>
        <v>0</v>
      </c>
      <c r="O6" s="15">
        <f t="shared" si="1"/>
        <v>0</v>
      </c>
      <c r="P6" s="15">
        <f t="shared" si="2"/>
        <v>0</v>
      </c>
    </row>
    <row r="7" spans="1:18" x14ac:dyDescent="0.2">
      <c r="A7" s="1" t="s">
        <v>184</v>
      </c>
      <c r="B7" s="1">
        <f>SUM(Анкета!B83,Анкета!B90+Анкета!B107,Анкета!B115+Анкета!B150,Анкета!B157+Анкета!B175,Анкета!B182+Анкета!B199,Анкета!B203,Анкета!B212)</f>
        <v>0</v>
      </c>
      <c r="C7" s="15">
        <f>Анкета!B83</f>
        <v>0</v>
      </c>
      <c r="D7" s="15">
        <f>Анкета!B90</f>
        <v>0</v>
      </c>
      <c r="E7" s="15">
        <f>Анкета!B107</f>
        <v>0</v>
      </c>
      <c r="F7" s="15">
        <f>Анкета!B115</f>
        <v>0</v>
      </c>
      <c r="G7" s="15">
        <f>Анкета!B150</f>
        <v>0</v>
      </c>
      <c r="H7" s="15">
        <f>Анкета!B157</f>
        <v>0</v>
      </c>
      <c r="I7" s="15">
        <f>Анкета!B175</f>
        <v>0</v>
      </c>
      <c r="J7" s="15">
        <f>Анкета!B182</f>
        <v>0</v>
      </c>
      <c r="K7" s="15">
        <f>Анкета!B199</f>
        <v>0</v>
      </c>
      <c r="L7" s="15">
        <f>Анкета!B203</f>
        <v>0</v>
      </c>
      <c r="M7" s="15">
        <f>Анкета!B212</f>
        <v>0</v>
      </c>
      <c r="N7" s="15">
        <f t="shared" si="0"/>
        <v>0</v>
      </c>
      <c r="O7" s="15">
        <f t="shared" si="1"/>
        <v>0</v>
      </c>
      <c r="P7" s="15">
        <f t="shared" si="2"/>
        <v>0</v>
      </c>
    </row>
    <row r="8" spans="1:18" x14ac:dyDescent="0.2">
      <c r="A8" s="1" t="s">
        <v>185</v>
      </c>
      <c r="B8" s="1">
        <f>SUM(Анкета!B19,Анкета!B68+Анкета!B101,Анкета!B110+Анкета!B122,Анкета!B126,Анкета!B132+Анкета!B145,Анкета!B151,Анкета!B156+Анкета!B188)</f>
        <v>0</v>
      </c>
      <c r="C8" s="15">
        <f>Анкета!B19</f>
        <v>0</v>
      </c>
      <c r="D8" s="15">
        <f>Анкета!B68</f>
        <v>0</v>
      </c>
      <c r="E8" s="15">
        <f>Анкета!B101</f>
        <v>0</v>
      </c>
      <c r="F8" s="15">
        <f>Анкета!B110</f>
        <v>0</v>
      </c>
      <c r="G8" s="15">
        <f>Анкета!B122</f>
        <v>0</v>
      </c>
      <c r="H8" s="15">
        <f>Анкета!B126</f>
        <v>0</v>
      </c>
      <c r="I8" s="15">
        <f>Анкета!B132</f>
        <v>0</v>
      </c>
      <c r="J8" s="15">
        <f>Анкета!B145</f>
        <v>0</v>
      </c>
      <c r="K8" s="15">
        <f>Анкета!B151</f>
        <v>0</v>
      </c>
      <c r="L8" s="15">
        <f>Анкета!B156</f>
        <v>0</v>
      </c>
      <c r="M8" s="15">
        <f>Анкета!B188</f>
        <v>0</v>
      </c>
      <c r="N8" s="15">
        <f t="shared" si="0"/>
        <v>0</v>
      </c>
      <c r="O8" s="15">
        <f t="shared" si="1"/>
        <v>0</v>
      </c>
      <c r="P8" s="15">
        <f t="shared" si="2"/>
        <v>0</v>
      </c>
    </row>
    <row r="9" spans="1:18" x14ac:dyDescent="0.2">
      <c r="A9" s="1" t="s">
        <v>186</v>
      </c>
      <c r="B9" s="1">
        <f>SUM(Анкета!B29,Анкета!B38+Анкета!B59,Анкета!B67+Анкета!B102+Анкета!B116+Анкета!B131+Анкета!B163,Анкета!B170+Анкета!B180,Анкета!B194)</f>
        <v>0</v>
      </c>
      <c r="C9" s="15">
        <f>Анкета!B29</f>
        <v>0</v>
      </c>
      <c r="D9" s="15">
        <f>Анкета!B38</f>
        <v>0</v>
      </c>
      <c r="E9" s="15">
        <f>Анкета!B59</f>
        <v>0</v>
      </c>
      <c r="F9" s="15">
        <f>Анкета!B67</f>
        <v>0</v>
      </c>
      <c r="G9" s="15">
        <f>Анкета!B102</f>
        <v>0</v>
      </c>
      <c r="H9" s="15">
        <f>Анкета!B116</f>
        <v>0</v>
      </c>
      <c r="I9" s="15">
        <f>Анкета!B131</f>
        <v>0</v>
      </c>
      <c r="J9" s="15">
        <f>Анкета!B163</f>
        <v>0</v>
      </c>
      <c r="K9" s="15">
        <f>Анкета!B170</f>
        <v>0</v>
      </c>
      <c r="L9" s="15">
        <f>Анкета!B180</f>
        <v>0</v>
      </c>
      <c r="M9" s="15">
        <f>Анкета!B194</f>
        <v>0</v>
      </c>
      <c r="N9" s="15">
        <f t="shared" si="0"/>
        <v>0</v>
      </c>
      <c r="O9" s="15">
        <f t="shared" si="1"/>
        <v>0</v>
      </c>
      <c r="P9" s="15">
        <f t="shared" si="2"/>
        <v>0</v>
      </c>
    </row>
    <row r="10" spans="1:18" x14ac:dyDescent="0.2">
      <c r="A10" s="1" t="s">
        <v>187</v>
      </c>
      <c r="B10" s="1">
        <f>SUM(Анкета!B62+Анкета!B91,Анкета!B96+Анкета!B119,Анкета!B128+Анкета!B138,Анкета!B146+Анкета!B158+Анкета!B200,Анкета!B204,Анкета!B209)</f>
        <v>0</v>
      </c>
      <c r="C10" s="15">
        <f>Анкета!B62</f>
        <v>0</v>
      </c>
      <c r="D10" s="15">
        <f>Анкета!B91</f>
        <v>0</v>
      </c>
      <c r="E10" s="15">
        <f>Анкета!B96</f>
        <v>0</v>
      </c>
      <c r="F10" s="15">
        <f>Анкета!B119</f>
        <v>0</v>
      </c>
      <c r="G10" s="15">
        <f>Анкета!B128</f>
        <v>0</v>
      </c>
      <c r="H10" s="15">
        <f>Анкета!B138</f>
        <v>0</v>
      </c>
      <c r="I10" s="15">
        <f>Анкета!B146</f>
        <v>0</v>
      </c>
      <c r="J10" s="15">
        <f>Анкета!B158</f>
        <v>0</v>
      </c>
      <c r="K10" s="15">
        <f>Анкета!B200</f>
        <v>0</v>
      </c>
      <c r="L10" s="15">
        <f>Анкета!B204</f>
        <v>0</v>
      </c>
      <c r="M10" s="15">
        <f>Анкета!B209</f>
        <v>0</v>
      </c>
      <c r="N10" s="15">
        <f t="shared" si="0"/>
        <v>0</v>
      </c>
      <c r="O10" s="15">
        <f t="shared" si="1"/>
        <v>0</v>
      </c>
      <c r="P10" s="15">
        <f t="shared" si="2"/>
        <v>0</v>
      </c>
    </row>
    <row r="11" spans="1:18" x14ac:dyDescent="0.2">
      <c r="A11" s="1" t="s">
        <v>188</v>
      </c>
      <c r="B11" s="1">
        <f>SUM(Анкета!B20,Анкета!B44+Анкета!B60,Анкета!B66,Анкета!B74+Анкета!B84,Анкета!B95+Анкета!B121+Анкета!B162+Анкета!B174+Анкета!B205)</f>
        <v>0</v>
      </c>
      <c r="C11" s="15">
        <f>Анкета!B20</f>
        <v>0</v>
      </c>
      <c r="D11" s="15">
        <f>Анкета!B44</f>
        <v>0</v>
      </c>
      <c r="E11" s="15">
        <f>Анкета!B60</f>
        <v>0</v>
      </c>
      <c r="F11" s="15">
        <f>Анкета!B66</f>
        <v>0</v>
      </c>
      <c r="G11" s="15">
        <f>Анкета!B74</f>
        <v>0</v>
      </c>
      <c r="H11" s="15">
        <f>Анкета!B84</f>
        <v>0</v>
      </c>
      <c r="I11" s="15">
        <f>Анкета!B95</f>
        <v>0</v>
      </c>
      <c r="J11" s="15">
        <f>Анкета!B121</f>
        <v>0</v>
      </c>
      <c r="K11" s="15">
        <f>Анкета!B162</f>
        <v>0</v>
      </c>
      <c r="L11" s="15">
        <f>Анкета!B174</f>
        <v>0</v>
      </c>
      <c r="M11" s="15">
        <f>Анкета!B205</f>
        <v>0</v>
      </c>
      <c r="N11" s="15">
        <f t="shared" si="0"/>
        <v>0</v>
      </c>
      <c r="O11" s="15">
        <f t="shared" si="1"/>
        <v>0</v>
      </c>
      <c r="P11" s="15">
        <f t="shared" si="2"/>
        <v>0</v>
      </c>
    </row>
    <row r="12" spans="1:18" x14ac:dyDescent="0.2">
      <c r="A12" s="1" t="s">
        <v>189</v>
      </c>
      <c r="B12" s="1">
        <f>SUM(Анкета!B25,Анкета!B49,Анкета!B55,Анкета!B61+Анкета!B79+Анкета!B140+Анкета!B169+Анкета!B179,Анкета!B185+Анкета!B206,Анкета!B210)</f>
        <v>0</v>
      </c>
      <c r="C12" s="15">
        <f>Анкета!B25</f>
        <v>0</v>
      </c>
      <c r="D12" s="15">
        <f>Анкета!B49</f>
        <v>0</v>
      </c>
      <c r="E12" s="15">
        <f>Анкета!B55</f>
        <v>0</v>
      </c>
      <c r="F12" s="15">
        <f>Анкета!B61</f>
        <v>0</v>
      </c>
      <c r="G12" s="15">
        <f>Анкета!B79</f>
        <v>0</v>
      </c>
      <c r="H12" s="15">
        <f>Анкета!B140</f>
        <v>0</v>
      </c>
      <c r="I12" s="15">
        <f>Анкета!B169</f>
        <v>0</v>
      </c>
      <c r="J12" s="15">
        <f>Анкета!B179</f>
        <v>0</v>
      </c>
      <c r="K12" s="15">
        <f>Анкета!B185</f>
        <v>0</v>
      </c>
      <c r="L12" s="15">
        <f>Анкета!B206</f>
        <v>0</v>
      </c>
      <c r="M12" s="15">
        <f>Анкета!B210</f>
        <v>0</v>
      </c>
      <c r="N12" s="15">
        <f t="shared" si="0"/>
        <v>0</v>
      </c>
      <c r="O12" s="15">
        <f t="shared" si="1"/>
        <v>0</v>
      </c>
      <c r="P12" s="15">
        <f t="shared" si="2"/>
        <v>0</v>
      </c>
    </row>
    <row r="13" spans="1:18" x14ac:dyDescent="0.2">
      <c r="B13" s="1">
        <f>SUM(B1:B12)</f>
        <v>0</v>
      </c>
      <c r="N13" s="15"/>
    </row>
  </sheetData>
  <sheetProtection password="CE63" sheet="1" objects="1" scenarios="1"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50" sqref="A28:I51"/>
    </sheetView>
  </sheetViews>
  <sheetFormatPr defaultRowHeight="12.75" x14ac:dyDescent="0.2"/>
  <cols>
    <col min="1" max="16384" width="9.140625" style="1"/>
  </cols>
  <sheetData>
    <row r="1" spans="10:11" x14ac:dyDescent="0.2">
      <c r="J1" s="16" t="s">
        <v>178</v>
      </c>
      <c r="K1" s="1">
        <f>Сумма!B1</f>
        <v>0</v>
      </c>
    </row>
    <row r="2" spans="10:11" x14ac:dyDescent="0.2">
      <c r="J2" s="16" t="s">
        <v>179</v>
      </c>
      <c r="K2" s="1">
        <f>Сумма!B2</f>
        <v>0</v>
      </c>
    </row>
    <row r="3" spans="10:11" x14ac:dyDescent="0.2">
      <c r="J3" s="16" t="s">
        <v>180</v>
      </c>
      <c r="K3" s="1">
        <f>Сумма!B3</f>
        <v>0</v>
      </c>
    </row>
    <row r="4" spans="10:11" x14ac:dyDescent="0.2">
      <c r="J4" s="16" t="s">
        <v>181</v>
      </c>
      <c r="K4" s="1">
        <f>Сумма!B4</f>
        <v>0</v>
      </c>
    </row>
    <row r="5" spans="10:11" x14ac:dyDescent="0.2">
      <c r="J5" s="16" t="s">
        <v>182</v>
      </c>
      <c r="K5" s="1">
        <f>Сумма!B5</f>
        <v>0</v>
      </c>
    </row>
    <row r="6" spans="10:11" x14ac:dyDescent="0.2">
      <c r="J6" s="16" t="s">
        <v>183</v>
      </c>
      <c r="K6" s="1">
        <f>Сумма!B6</f>
        <v>0</v>
      </c>
    </row>
    <row r="7" spans="10:11" x14ac:dyDescent="0.2">
      <c r="J7" s="16" t="s">
        <v>184</v>
      </c>
      <c r="K7" s="1">
        <f>Сумма!B7</f>
        <v>0</v>
      </c>
    </row>
    <row r="8" spans="10:11" x14ac:dyDescent="0.2">
      <c r="J8" s="16" t="s">
        <v>185</v>
      </c>
      <c r="K8" s="1">
        <f>Сумма!B8</f>
        <v>0</v>
      </c>
    </row>
    <row r="9" spans="10:11" x14ac:dyDescent="0.2">
      <c r="J9" s="16" t="s">
        <v>186</v>
      </c>
      <c r="K9" s="1">
        <f>Сумма!B9</f>
        <v>0</v>
      </c>
    </row>
    <row r="10" spans="10:11" x14ac:dyDescent="0.2">
      <c r="J10" s="16" t="s">
        <v>187</v>
      </c>
      <c r="K10" s="1">
        <f>Сумма!B10</f>
        <v>0</v>
      </c>
    </row>
    <row r="11" spans="10:11" x14ac:dyDescent="0.2">
      <c r="J11" s="16" t="s">
        <v>188</v>
      </c>
      <c r="K11" s="1">
        <f>Сумма!B11</f>
        <v>0</v>
      </c>
    </row>
    <row r="12" spans="10:11" x14ac:dyDescent="0.2">
      <c r="J12" s="16" t="s">
        <v>189</v>
      </c>
      <c r="K12" s="1">
        <f>Сумма!B12</f>
        <v>0</v>
      </c>
    </row>
    <row r="28" spans="1:10" x14ac:dyDescent="0.2">
      <c r="A28" s="22" t="s">
        <v>190</v>
      </c>
      <c r="B28" s="22"/>
      <c r="C28" s="22"/>
      <c r="D28" s="22"/>
      <c r="E28" s="22"/>
      <c r="F28" s="22"/>
      <c r="G28" s="22"/>
      <c r="H28" s="22"/>
      <c r="I28" s="22"/>
      <c r="J28" s="16" t="s">
        <v>177</v>
      </c>
    </row>
    <row r="29" spans="1:10" ht="51.7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</row>
    <row r="30" spans="1:10" x14ac:dyDescent="0.2">
      <c r="A30" s="22" t="s">
        <v>191</v>
      </c>
      <c r="B30" s="22"/>
      <c r="C30" s="22"/>
      <c r="D30" s="22"/>
      <c r="E30" s="22"/>
      <c r="F30" s="22"/>
      <c r="G30" s="22"/>
      <c r="H30" s="22"/>
      <c r="I30" s="22"/>
      <c r="J30" s="16" t="s">
        <v>177</v>
      </c>
    </row>
    <row r="31" spans="1:10" hidden="1" x14ac:dyDescent="0.2">
      <c r="A31" s="22"/>
      <c r="B31" s="22"/>
      <c r="C31" s="22"/>
      <c r="D31" s="22"/>
      <c r="E31" s="22"/>
      <c r="F31" s="22"/>
      <c r="G31" s="22"/>
      <c r="H31" s="22"/>
      <c r="I31" s="22"/>
    </row>
    <row r="32" spans="1:10" x14ac:dyDescent="0.2">
      <c r="A32" s="22" t="s">
        <v>192</v>
      </c>
      <c r="B32" s="22"/>
      <c r="C32" s="22"/>
      <c r="D32" s="22"/>
      <c r="E32" s="22"/>
      <c r="F32" s="22"/>
      <c r="G32" s="22"/>
      <c r="H32" s="22"/>
      <c r="I32" s="22"/>
      <c r="J32" s="16" t="s">
        <v>177</v>
      </c>
    </row>
    <row r="33" spans="1:10" ht="63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</row>
    <row r="34" spans="1:10" x14ac:dyDescent="0.2">
      <c r="A34" s="22" t="s">
        <v>193</v>
      </c>
      <c r="B34" s="22"/>
      <c r="C34" s="22"/>
      <c r="D34" s="22"/>
      <c r="E34" s="22"/>
      <c r="F34" s="22"/>
      <c r="G34" s="22"/>
      <c r="H34" s="22"/>
      <c r="I34" s="22"/>
      <c r="J34" s="16" t="s">
        <v>177</v>
      </c>
    </row>
    <row r="35" spans="1:10" ht="51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</row>
    <row r="36" spans="1:10" x14ac:dyDescent="0.2">
      <c r="A36" s="22" t="s">
        <v>194</v>
      </c>
      <c r="B36" s="22"/>
      <c r="C36" s="22"/>
      <c r="D36" s="22"/>
      <c r="E36" s="22"/>
      <c r="F36" s="22"/>
      <c r="G36" s="22"/>
      <c r="H36" s="22"/>
      <c r="I36" s="22"/>
      <c r="J36" s="16" t="s">
        <v>177</v>
      </c>
    </row>
    <row r="37" spans="1:10" ht="51" customHeight="1" x14ac:dyDescent="0.2">
      <c r="A37" s="22"/>
      <c r="B37" s="22"/>
      <c r="C37" s="22"/>
      <c r="D37" s="22"/>
      <c r="E37" s="22"/>
      <c r="F37" s="22"/>
      <c r="G37" s="22"/>
      <c r="H37" s="22"/>
      <c r="I37" s="22"/>
    </row>
    <row r="38" spans="1:10" x14ac:dyDescent="0.2">
      <c r="A38" s="22" t="s">
        <v>195</v>
      </c>
      <c r="B38" s="22"/>
      <c r="C38" s="22"/>
      <c r="D38" s="22"/>
      <c r="E38" s="22"/>
      <c r="F38" s="22"/>
      <c r="G38" s="22"/>
      <c r="H38" s="22"/>
      <c r="I38" s="22"/>
      <c r="J38" s="16" t="s">
        <v>177</v>
      </c>
    </row>
    <row r="39" spans="1:10" ht="51.7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</row>
    <row r="40" spans="1:10" x14ac:dyDescent="0.2">
      <c r="A40" s="22" t="s">
        <v>196</v>
      </c>
      <c r="B40" s="22"/>
      <c r="C40" s="22"/>
      <c r="D40" s="22"/>
      <c r="E40" s="22"/>
      <c r="F40" s="22"/>
      <c r="G40" s="22"/>
      <c r="H40" s="22"/>
      <c r="I40" s="22"/>
      <c r="J40" s="16" t="s">
        <v>177</v>
      </c>
    </row>
    <row r="41" spans="1:10" ht="27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</row>
    <row r="42" spans="1:10" x14ac:dyDescent="0.2">
      <c r="A42" s="22" t="s">
        <v>197</v>
      </c>
      <c r="B42" s="22"/>
      <c r="C42" s="22"/>
      <c r="D42" s="22"/>
      <c r="E42" s="22"/>
      <c r="F42" s="22"/>
      <c r="G42" s="22"/>
      <c r="H42" s="22"/>
      <c r="I42" s="22"/>
      <c r="J42" s="16" t="s">
        <v>177</v>
      </c>
    </row>
    <row r="43" spans="1:10" ht="38.25" customHeight="1" x14ac:dyDescent="0.2">
      <c r="A43" s="22"/>
      <c r="B43" s="22"/>
      <c r="C43" s="22"/>
      <c r="D43" s="22"/>
      <c r="E43" s="22"/>
      <c r="F43" s="22"/>
      <c r="G43" s="22"/>
      <c r="H43" s="22"/>
      <c r="I43" s="22"/>
    </row>
    <row r="44" spans="1:10" x14ac:dyDescent="0.2">
      <c r="A44" s="22" t="s">
        <v>198</v>
      </c>
      <c r="B44" s="22"/>
      <c r="C44" s="22"/>
      <c r="D44" s="22"/>
      <c r="E44" s="22"/>
      <c r="F44" s="22"/>
      <c r="G44" s="22"/>
      <c r="H44" s="22"/>
      <c r="I44" s="22"/>
      <c r="J44" s="16" t="s">
        <v>177</v>
      </c>
    </row>
    <row r="45" spans="1:10" ht="25.5" customHeight="1" x14ac:dyDescent="0.2">
      <c r="A45" s="22"/>
      <c r="B45" s="22"/>
      <c r="C45" s="22"/>
      <c r="D45" s="22"/>
      <c r="E45" s="22"/>
      <c r="F45" s="22"/>
      <c r="G45" s="22"/>
      <c r="H45" s="22"/>
      <c r="I45" s="22"/>
    </row>
    <row r="46" spans="1:10" x14ac:dyDescent="0.2">
      <c r="A46" s="22" t="s">
        <v>199</v>
      </c>
      <c r="B46" s="22"/>
      <c r="C46" s="22"/>
      <c r="D46" s="22"/>
      <c r="E46" s="22"/>
      <c r="F46" s="22"/>
      <c r="G46" s="22"/>
      <c r="H46" s="22"/>
      <c r="I46" s="22"/>
      <c r="J46" s="16" t="s">
        <v>177</v>
      </c>
    </row>
    <row r="47" spans="1:10" ht="39" customHeight="1" x14ac:dyDescent="0.2">
      <c r="A47" s="22"/>
      <c r="B47" s="22"/>
      <c r="C47" s="22"/>
      <c r="D47" s="22"/>
      <c r="E47" s="22"/>
      <c r="F47" s="22"/>
      <c r="G47" s="22"/>
      <c r="H47" s="22"/>
      <c r="I47" s="22"/>
    </row>
    <row r="48" spans="1:10" x14ac:dyDescent="0.2">
      <c r="A48" s="22" t="s">
        <v>200</v>
      </c>
      <c r="B48" s="22"/>
      <c r="C48" s="22"/>
      <c r="D48" s="22"/>
      <c r="E48" s="22"/>
      <c r="F48" s="22"/>
      <c r="G48" s="22"/>
      <c r="H48" s="22"/>
      <c r="I48" s="22"/>
      <c r="J48" s="16" t="s">
        <v>177</v>
      </c>
    </row>
    <row r="49" spans="1:10" ht="13.5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</row>
    <row r="50" spans="1:10" x14ac:dyDescent="0.2">
      <c r="A50" s="22" t="s">
        <v>201</v>
      </c>
      <c r="B50" s="22"/>
      <c r="C50" s="22"/>
      <c r="D50" s="22"/>
      <c r="E50" s="22"/>
      <c r="F50" s="22"/>
      <c r="G50" s="22"/>
      <c r="H50" s="22"/>
      <c r="I50" s="22"/>
      <c r="J50" s="16" t="s">
        <v>177</v>
      </c>
    </row>
    <row r="51" spans="1:10" ht="24.75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</row>
  </sheetData>
  <sheetProtection password="CE67" sheet="1" objects="1" scenarios="1"/>
  <mergeCells count="12">
    <mergeCell ref="A46:I47"/>
    <mergeCell ref="A48:I49"/>
    <mergeCell ref="A50:I51"/>
    <mergeCell ref="A38:I39"/>
    <mergeCell ref="A40:I41"/>
    <mergeCell ref="A42:I43"/>
    <mergeCell ref="A44:I45"/>
    <mergeCell ref="A28:I29"/>
    <mergeCell ref="A30:I31"/>
    <mergeCell ref="A32:I33"/>
    <mergeCell ref="A34:I35"/>
    <mergeCell ref="A36:I37"/>
  </mergeCells>
  <phoneticPr fontId="0" type="noConversion"/>
  <hyperlinks>
    <hyperlink ref="J1" location="'Диаграмма 1'!A28" display="Фактор 1"/>
    <hyperlink ref="J2" location="'Диаграмма 1'!A30" display="Фактор 2"/>
    <hyperlink ref="J3" location="'Диаграмма 1'!A32" display="Фактор 3"/>
    <hyperlink ref="J4" location="'Диаграмма 1'!A34" display="Фактор 4"/>
    <hyperlink ref="J5" location="'Диаграмма 1'!A36" display="Фактор 5"/>
    <hyperlink ref="J6" location="'Диаграмма 1'!A38" display="Фактор 6"/>
    <hyperlink ref="J7" location="'Диаграмма 1'!A40" display="Фактор 7"/>
    <hyperlink ref="J8" location="'Диаграмма 1'!A42" display="Фактор 8"/>
    <hyperlink ref="J9" location="'Диаграмма 1'!A44" display="Фактор 9"/>
    <hyperlink ref="J10" location="'Диаграмма 1'!A46" display="Фактор 10"/>
    <hyperlink ref="J11" location="'Диаграмма 1'!A48" display="Фактор 11"/>
    <hyperlink ref="J12" location="'Диаграмма 1'!A50" display="Фактор 12"/>
    <hyperlink ref="J28" location="'Диаграмма 1'!A1" display="Наверх"/>
    <hyperlink ref="J30" location="'Диаграмма 1'!A1" display="Наверх"/>
    <hyperlink ref="J32" location="'Диаграмма 1'!A1" display="Наверх"/>
    <hyperlink ref="J34" location="'Диаграмма 1'!A1" display="Наверх"/>
    <hyperlink ref="J36" location="'Диаграмма 1'!A1" display="Наверх"/>
    <hyperlink ref="J38" location="'Диаграмма 1'!A1" display="Наверх"/>
    <hyperlink ref="J40" location="'Диаграмма 1'!A1" display="Наверх"/>
    <hyperlink ref="J42" location="'Диаграмма 1'!A1" display="Наверх"/>
    <hyperlink ref="J44" location="'Диаграмма 1'!A1" display="Наверх"/>
    <hyperlink ref="J46" location="'Диаграмма 1'!A1" display="Наверх"/>
    <hyperlink ref="J48" location="'Диаграмма 1'!A1" display="Наверх"/>
    <hyperlink ref="J50" location="'Диаграмма 1'!A1" display="Наверх"/>
  </hyperlink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</vt:lpstr>
      <vt:lpstr>Сумма</vt:lpstr>
      <vt:lpstr>Диаграмма 1</vt:lpstr>
    </vt:vector>
  </TitlesOfParts>
  <Company>КрасГУ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Мишкорез Николай</dc:creator>
  <cp:lastModifiedBy>Tatiana Bocharova</cp:lastModifiedBy>
  <dcterms:created xsi:type="dcterms:W3CDTF">2004-03-29T14:27:11Z</dcterms:created>
  <dcterms:modified xsi:type="dcterms:W3CDTF">2016-10-05T05:58:09Z</dcterms:modified>
</cp:coreProperties>
</file>