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480" yWindow="480" windowWidth="25120" windowHeight="14960" tabRatio="500"/>
  </bookViews>
  <sheets>
    <sheet name="Sheet1" sheetId="1" r:id="rId1"/>
  </sheets>
  <definedNames>
    <definedName name="MileageRate" localSheetId="0">Sheet1!$C$4</definedName>
    <definedName name="WeekEnding" localSheetId="0">Sheet1!$C$3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J10" i="1"/>
  <c r="J11" i="1"/>
  <c r="J12" i="1"/>
  <c r="J13" i="1"/>
  <c r="J14" i="1"/>
  <c r="J15" i="1"/>
  <c r="J18" i="1"/>
  <c r="J19" i="1"/>
  <c r="J22" i="1"/>
  <c r="J23" i="1"/>
  <c r="J24" i="1"/>
  <c r="J25" i="1"/>
  <c r="J26" i="1"/>
  <c r="J29" i="1"/>
  <c r="J30" i="1"/>
  <c r="J31" i="1"/>
  <c r="J32" i="1"/>
  <c r="J33" i="1"/>
  <c r="J34" i="1"/>
  <c r="J39" i="1"/>
  <c r="J43" i="1"/>
  <c r="J36" i="1"/>
  <c r="I34" i="1"/>
  <c r="I26" i="1"/>
  <c r="I15" i="1"/>
  <c r="I19" i="1"/>
  <c r="I36" i="1"/>
  <c r="H34" i="1"/>
  <c r="H26" i="1"/>
  <c r="H15" i="1"/>
  <c r="H19" i="1"/>
  <c r="H36" i="1"/>
  <c r="G34" i="1"/>
  <c r="G26" i="1"/>
  <c r="G15" i="1"/>
  <c r="G19" i="1"/>
  <c r="G36" i="1"/>
  <c r="F34" i="1"/>
  <c r="F26" i="1"/>
  <c r="F15" i="1"/>
  <c r="F19" i="1"/>
  <c r="F36" i="1"/>
  <c r="E34" i="1"/>
  <c r="E26" i="1"/>
  <c r="E15" i="1"/>
  <c r="E19" i="1"/>
  <c r="E36" i="1"/>
  <c r="D34" i="1"/>
  <c r="D26" i="1"/>
  <c r="D15" i="1"/>
  <c r="D19" i="1"/>
  <c r="D36" i="1"/>
  <c r="C34" i="1"/>
  <c r="C26" i="1"/>
  <c r="C15" i="1"/>
  <c r="C19" i="1"/>
  <c r="C36" i="1"/>
  <c r="J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<sst xmlns="http://schemas.openxmlformats.org/spreadsheetml/2006/main" count="35" uniqueCount="31">
  <si>
    <t>EXPENSE REPORT</t>
  </si>
  <si>
    <t>WEEK ENDING:</t>
  </si>
  <si>
    <t>MILEAGE RATE:</t>
  </si>
  <si>
    <t>TRANSPORTATION</t>
  </si>
  <si>
    <t>TOTAL</t>
  </si>
  <si>
    <t>Miles Driven</t>
  </si>
  <si>
    <t>Miles Reimbursement</t>
  </si>
  <si>
    <t>Parking And Tolls</t>
  </si>
  <si>
    <t>Auto Rental</t>
  </si>
  <si>
    <t>Taxi / Limo/ Train</t>
  </si>
  <si>
    <t>Auto Rental - Fuel</t>
  </si>
  <si>
    <t>Airfare</t>
  </si>
  <si>
    <t>LODGING</t>
  </si>
  <si>
    <t>Lodging</t>
  </si>
  <si>
    <t>MEALS</t>
  </si>
  <si>
    <t>Breakfast</t>
  </si>
  <si>
    <t>Lunch</t>
  </si>
  <si>
    <t>Dinner</t>
  </si>
  <si>
    <t>Snack</t>
  </si>
  <si>
    <t>MISCELLANEOUS</t>
  </si>
  <si>
    <t>Supplies</t>
  </si>
  <si>
    <t>Equipment</t>
  </si>
  <si>
    <t>Phone, Fax, Internet</t>
  </si>
  <si>
    <t>Other*</t>
  </si>
  <si>
    <t>Entertainment*</t>
  </si>
  <si>
    <t>GRAND TOTALS</t>
  </si>
  <si>
    <t>TOTAL EXPENSES</t>
  </si>
  <si>
    <t>*Business Purpose for "Entertainment" and "Other" Items:</t>
  </si>
  <si>
    <t>ADVANCES / COMPANY CARD</t>
  </si>
  <si>
    <t>TOTAL REIMBURSEMENT</t>
  </si>
  <si>
    <t>Please attach all receipts.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</si>
</sst>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dddd"/>
  </numFmts>
  <fonts count="26" x14ac:knownFonts="1"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8"/>
      <color theme="1" tint="0.14996795556505021"/>
      <name val="Calibri"/>
      <family val="2"/>
      <scheme val="minor"/>
    </font>
    <font>
      <b/>
      <sz val="9"/>
      <color theme="0"/>
      <name val="Cambria"/>
      <scheme val="major"/>
    </font>
    <font>
      <i/>
      <sz val="8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3"/>
      <name val="Avenir Book"/>
    </font>
    <font>
      <b/>
      <sz val="18"/>
      <color theme="0"/>
      <name val="Avenir Book"/>
    </font>
    <font>
      <sz val="9"/>
      <name val="Avenir Book"/>
    </font>
    <font>
      <sz val="12"/>
      <color theme="1"/>
      <name val="Avenir Book"/>
    </font>
    <font>
      <b/>
      <sz val="11"/>
      <color theme="3"/>
      <name val="Avenir Book"/>
    </font>
    <font>
      <b/>
      <sz val="13"/>
      <color theme="3"/>
      <name val="Avenir Book"/>
    </font>
    <font>
      <b/>
      <sz val="9"/>
      <color theme="0"/>
      <name val="Avenir Book"/>
    </font>
    <font>
      <i/>
      <sz val="8"/>
      <color theme="1" tint="0.499984740745262"/>
      <name val="Avenir Book"/>
    </font>
    <font>
      <b/>
      <sz val="12"/>
      <color theme="1"/>
      <name val="Avenir Book"/>
    </font>
    <font>
      <b/>
      <sz val="13"/>
      <color theme="3"/>
      <name val="Avenir Heavy"/>
    </font>
    <font>
      <sz val="12"/>
      <color theme="1"/>
      <name val="Avenir Heavy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36"/>
      <color theme="9"/>
      <name val="Avenir Heavy"/>
    </font>
    <font>
      <b/>
      <sz val="9"/>
      <name val="Avenir Book"/>
    </font>
    <font>
      <sz val="10"/>
      <name val="Avenir Book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/>
      <top style="thin">
        <color theme="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medium">
        <color auto="1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6" fillId="2" borderId="0" applyNumberFormat="0" applyFont="0" applyBorder="0" applyAlignment="0" applyProtection="0">
      <alignment vertical="center"/>
    </xf>
    <xf numFmtId="7" fontId="7" fillId="3" borderId="4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/>
    <xf numFmtId="0" fontId="10" fillId="4" borderId="0" xfId="1" applyFont="1" applyFill="1" applyAlignment="1" applyProtection="1">
      <alignment horizontal="left" vertical="center" indent="1"/>
    </xf>
    <xf numFmtId="0" fontId="11" fillId="4" borderId="0" xfId="1" applyFont="1" applyFill="1" applyAlignment="1" applyProtection="1">
      <alignment horizontal="left" vertical="center" indent="1"/>
    </xf>
    <xf numFmtId="0" fontId="10" fillId="0" borderId="0" xfId="1" applyFont="1" applyFill="1" applyAlignment="1" applyProtection="1">
      <alignment horizontal="left" vertical="center" indent="1"/>
    </xf>
    <xf numFmtId="0" fontId="12" fillId="0" borderId="0" xfId="1" applyFont="1" applyFill="1" applyAlignment="1" applyProtection="1">
      <alignment horizontal="left" vertical="center" indent="1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left" vertical="center" indent="1"/>
    </xf>
    <xf numFmtId="37" fontId="13" fillId="0" borderId="0" xfId="0" applyNumberFormat="1" applyFont="1" applyFill="1" applyBorder="1" applyAlignment="1" applyProtection="1">
      <alignment vertical="center"/>
      <protection locked="0"/>
    </xf>
    <xf numFmtId="37" fontId="13" fillId="0" borderId="0" xfId="0" applyNumberFormat="1" applyFont="1" applyAlignment="1" applyProtection="1">
      <alignment vertical="center"/>
    </xf>
    <xf numFmtId="7" fontId="13" fillId="0" borderId="0" xfId="7" applyNumberFormat="1" applyFont="1" applyFill="1" applyBorder="1" applyAlignment="1" applyProtection="1"/>
    <xf numFmtId="7" fontId="13" fillId="0" borderId="0" xfId="0" applyNumberFormat="1" applyFont="1" applyAlignment="1" applyProtection="1">
      <alignment vertical="center"/>
    </xf>
    <xf numFmtId="7" fontId="13" fillId="0" borderId="0" xfId="0" applyNumberFormat="1" applyFont="1" applyFill="1" applyBorder="1" applyAlignment="1" applyProtection="1">
      <protection locked="0"/>
    </xf>
    <xf numFmtId="7" fontId="16" fillId="3" borderId="4" xfId="0" applyNumberFormat="1" applyFont="1" applyFill="1" applyBorder="1" applyAlignment="1" applyProtection="1">
      <alignment horizontal="left" vertical="center" indent="1"/>
    </xf>
    <xf numFmtId="7" fontId="16" fillId="3" borderId="4" xfId="0" applyNumberFormat="1" applyFont="1" applyFill="1" applyBorder="1" applyAlignment="1" applyProtection="1">
      <alignment vertical="center"/>
    </xf>
    <xf numFmtId="7" fontId="13" fillId="0" borderId="0" xfId="0" applyNumberFormat="1" applyFont="1" applyFill="1" applyBorder="1" applyAlignment="1" applyProtection="1">
      <alignment vertical="center"/>
      <protection locked="0"/>
    </xf>
    <xf numFmtId="164" fontId="13" fillId="0" borderId="0" xfId="7" applyNumberFormat="1" applyFont="1" applyFill="1" applyBorder="1" applyAlignment="1" applyProtection="1">
      <alignment vertical="center"/>
    </xf>
    <xf numFmtId="7" fontId="13" fillId="0" borderId="0" xfId="0" applyNumberFormat="1" applyFont="1" applyFill="1" applyBorder="1" applyAlignment="1" applyProtection="1">
      <alignment vertical="center"/>
    </xf>
    <xf numFmtId="7" fontId="13" fillId="0" borderId="0" xfId="7" applyNumberFormat="1" applyFont="1" applyFill="1" applyBorder="1" applyAlignment="1" applyProtection="1">
      <alignment vertical="center"/>
    </xf>
    <xf numFmtId="7" fontId="16" fillId="3" borderId="5" xfId="8" applyFont="1" applyBorder="1" applyAlignment="1" applyProtection="1">
      <alignment horizontal="left" vertical="center" indent="1"/>
    </xf>
    <xf numFmtId="7" fontId="16" fillId="3" borderId="5" xfId="8" applyFont="1" applyBorder="1" applyProtection="1">
      <alignment vertical="center"/>
    </xf>
    <xf numFmtId="7" fontId="16" fillId="3" borderId="6" xfId="8" applyFont="1" applyBorder="1" applyProtection="1">
      <alignment vertical="center"/>
    </xf>
    <xf numFmtId="7" fontId="16" fillId="3" borderId="7" xfId="8" applyFont="1" applyBorder="1" applyProtection="1">
      <alignment vertical="center"/>
    </xf>
    <xf numFmtId="0" fontId="17" fillId="0" borderId="8" xfId="9" applyFont="1" applyBorder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3" fillId="0" borderId="10" xfId="0" applyFont="1" applyBorder="1" applyAlignment="1" applyProtection="1">
      <alignment vertical="center"/>
    </xf>
    <xf numFmtId="7" fontId="16" fillId="3" borderId="4" xfId="8" applyFont="1" applyProtection="1">
      <alignment vertical="center"/>
    </xf>
    <xf numFmtId="7" fontId="16" fillId="3" borderId="4" xfId="8" applyFont="1" applyProtection="1">
      <alignment vertical="center"/>
      <protection locked="0"/>
    </xf>
    <xf numFmtId="7" fontId="16" fillId="3" borderId="4" xfId="8" applyNumberFormat="1" applyFont="1" applyProtection="1">
      <alignment vertical="center"/>
    </xf>
    <xf numFmtId="0" fontId="17" fillId="0" borderId="0" xfId="9" applyFont="1" applyAlignment="1" applyProtection="1">
      <alignment horizontal="right" vertical="center"/>
    </xf>
    <xf numFmtId="0" fontId="1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9" fillId="0" borderId="2" xfId="3" applyFont="1" applyAlignment="1" applyProtection="1">
      <alignment horizontal="right" vertical="center"/>
    </xf>
    <xf numFmtId="0" fontId="13" fillId="0" borderId="0" xfId="0" applyFont="1" applyAlignment="1" applyProtection="1">
      <alignment horizontal="center" vertical="center"/>
    </xf>
    <xf numFmtId="0" fontId="13" fillId="0" borderId="11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12" xfId="0" applyFont="1" applyBorder="1" applyAlignment="1" applyProtection="1">
      <alignment horizontal="left" vertical="top"/>
      <protection locked="0"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14" xfId="0" applyFont="1" applyBorder="1" applyAlignment="1" applyProtection="1">
      <alignment horizontal="left" vertical="top"/>
      <protection locked="0"/>
    </xf>
    <xf numFmtId="0" fontId="13" fillId="0" borderId="15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vertical="center"/>
      <protection locked="0"/>
    </xf>
    <xf numFmtId="14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</xf>
    <xf numFmtId="0" fontId="23" fillId="4" borderId="0" xfId="2" applyFont="1" applyFill="1" applyBorder="1" applyAlignment="1" applyProtection="1">
      <alignment horizontal="center"/>
    </xf>
    <xf numFmtId="0" fontId="24" fillId="0" borderId="0" xfId="0" applyFont="1" applyAlignment="1" applyProtection="1">
      <alignment horizontal="right" vertical="center"/>
    </xf>
    <xf numFmtId="14" fontId="25" fillId="0" borderId="0" xfId="6" applyNumberFormat="1" applyFont="1" applyAlignment="1" applyProtection="1">
      <alignment horizontal="left" vertical="center"/>
      <protection locked="0"/>
    </xf>
    <xf numFmtId="164" fontId="25" fillId="0" borderId="0" xfId="6" applyNumberFormat="1" applyFont="1" applyAlignment="1" applyProtection="1">
      <alignment horizontal="left" vertical="center"/>
      <protection locked="0"/>
    </xf>
    <xf numFmtId="165" fontId="14" fillId="0" borderId="0" xfId="4" applyNumberFormat="1" applyFont="1" applyBorder="1" applyAlignment="1" applyProtection="1">
      <alignment horizontal="center" vertical="center"/>
    </xf>
    <xf numFmtId="0" fontId="19" fillId="0" borderId="16" xfId="3" applyFont="1" applyBorder="1" applyAlignment="1" applyProtection="1">
      <alignment vertical="center"/>
    </xf>
    <xf numFmtId="14" fontId="14" fillId="0" borderId="16" xfId="5" applyNumberFormat="1" applyFont="1" applyBorder="1" applyAlignment="1" applyProtection="1">
      <alignment horizontal="center" vertical="center"/>
    </xf>
    <xf numFmtId="0" fontId="15" fillId="0" borderId="16" xfId="3" applyFont="1" applyBorder="1" applyAlignment="1" applyProtection="1">
      <alignment horizontal="right" vertical="center"/>
    </xf>
  </cellXfs>
  <cellStyles count="14">
    <cellStyle name="Do Not Type" xfId="7"/>
    <cellStyle name="Followed Hyperlink" xfId="11" builtinId="9" hidden="1"/>
    <cellStyle name="Followed Hyperlink" xfId="13" builtinId="9" hidden="1"/>
    <cellStyle name="Heading 1" xfId="2" builtinId="16"/>
    <cellStyle name="Heading 2" xfId="3" builtinId="17"/>
    <cellStyle name="Heading 3" xfId="4" builtinId="18"/>
    <cellStyle name="Heading 4" xfId="5" builtinId="19"/>
    <cellStyle name="Hyperlink" xfId="10" builtinId="8" hidden="1"/>
    <cellStyle name="Hyperlink" xfId="12" builtinId="8" hidden="1"/>
    <cellStyle name="Input Custom" xfId="6"/>
    <cellStyle name="Instructions" xfId="9"/>
    <cellStyle name="Normal" xfId="0" builtinId="0"/>
    <cellStyle name="Table Totals" xfId="8"/>
    <cellStyle name="Title" xfId="1" builtinId="15"/>
  </cellStyles>
  <dxfs count="87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64" formatCode="&quot;$&quot;#,##0.00"/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64" formatCode="&quot;$&quot;#,##0.00"/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numFmt numFmtId="11" formatCode="&quot;$&quot;#,##0.00_);\(&quot;$&quot;#,##0.00\)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venir Book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Book"/>
        <scheme val="none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venir Book"/>
        <scheme val="none"/>
      </font>
      <protection locked="1" hidden="0"/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TableStyleMedium9" defaultPivotStyle="PivotStyleMedium4">
    <tableStyle name="Expense Report" pivot="0" count="3">
      <tableStyleElement type="wholeTable" dxfId="86"/>
      <tableStyleElement type="totalRow" dxfId="85"/>
      <tableStyleElement type="lastColumn" dxfId="84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ransportation_1" displayName="Transportation_1" ref="B8:J15" headerRowCount="0" totalsRowCount="1" headerRowDxfId="83" dataDxfId="82" totalsRowDxfId="81">
  <tableColumns count="9">
    <tableColumn id="1" name="Transportation" totalsRowLabel="TOTAL" dataDxfId="80" totalsRowDxfId="79"/>
    <tableColumn id="11" name="Day 1" totalsRowFunction="custom" dataDxfId="78" totalsRowDxfId="77">
      <totalsRowFormula>SUBTOTAL(109,C9:C14)</totalsRowFormula>
    </tableColumn>
    <tableColumn id="12" name="Day 2" totalsRowFunction="custom" dataDxfId="76" totalsRowDxfId="75">
      <totalsRowFormula>SUBTOTAL(109,D9:D14)</totalsRowFormula>
    </tableColumn>
    <tableColumn id="17" name="Day 3" totalsRowFunction="custom" dataDxfId="74" totalsRowDxfId="73">
      <totalsRowFormula>SUBTOTAL(109,E9:E14)</totalsRowFormula>
    </tableColumn>
    <tableColumn id="13" name="Day 4" totalsRowFunction="custom" dataDxfId="72" totalsRowDxfId="71">
      <totalsRowFormula>SUBTOTAL(109,F9:F14)</totalsRowFormula>
    </tableColumn>
    <tableColumn id="14" name="Day 5" totalsRowFunction="custom" dataDxfId="70" totalsRowDxfId="69">
      <totalsRowFormula>SUBTOTAL(109,G9:G14)</totalsRowFormula>
    </tableColumn>
    <tableColumn id="15" name="Day 6" totalsRowFunction="custom" dataDxfId="68" totalsRowDxfId="67">
      <totalsRowFormula>SUBTOTAL(109,H9:H14)</totalsRowFormula>
    </tableColumn>
    <tableColumn id="16" name="Day 7" totalsRowFunction="custom" dataDxfId="66" totalsRowDxfId="65">
      <totalsRowFormula>SUBTOTAL(109,I9:I14)</totalsRowFormula>
    </tableColumn>
    <tableColumn id="9" name="Total" totalsRowFunction="custom" dataDxfId="64" totalsRowDxfId="63">
      <calculatedColumnFormula>SUM(Transportation_1[[#This Row],[Day 1]:[Day 7]])</calculatedColumnFormula>
      <totalsRowFormula>SUM(J9:J14)</totalsRowFormula>
    </tableColumn>
  </tableColumns>
  <tableStyleInfo name="Expense Report" showFirstColumn="0" showLastColumn="1" showRowStripes="1" showColumnStripes="0"/>
</table>
</file>

<file path=xl/tables/table2.xml><?xml version="1.0" encoding="utf-8"?>
<table xmlns="http://schemas.openxmlformats.org/spreadsheetml/2006/main" id="2" name="Meals_1" displayName="Meals_1" ref="B22:J26" headerRowCount="0" totalsRowCount="1" headerRowDxfId="62" dataDxfId="61" totalsRowDxfId="60">
  <tableColumns count="9">
    <tableColumn id="1" name="Lodging &amp; Meals" totalsRowLabel="TOTAL" dataDxfId="59" totalsRowDxfId="58"/>
    <tableColumn id="11" name="Day 1" totalsRowFunction="sum" dataDxfId="57" totalsRowDxfId="56"/>
    <tableColumn id="14" name="Day 2" totalsRowFunction="sum" dataDxfId="55" totalsRowDxfId="54"/>
    <tableColumn id="13" name="Day 3" totalsRowFunction="sum" dataDxfId="53" totalsRowDxfId="52"/>
    <tableColumn id="17" name="Day 4" totalsRowFunction="sum" dataDxfId="51" totalsRowDxfId="50"/>
    <tableColumn id="16" name="Day 5" totalsRowFunction="sum" dataDxfId="49" totalsRowDxfId="48"/>
    <tableColumn id="15" name="Day 6" totalsRowFunction="sum" dataDxfId="47" totalsRowDxfId="46"/>
    <tableColumn id="12" name="Day 7" totalsRowFunction="sum" dataDxfId="45" totalsRowDxfId="44"/>
    <tableColumn id="9" name="Total" totalsRowFunction="sum" dataDxfId="43" totalsRowDxfId="42">
      <calculatedColumnFormula>SUM(Meals_1[[#This Row],[Day 1]:[Day 7]])</calculatedColumnFormula>
    </tableColumn>
  </tableColumns>
  <tableStyleInfo name="Expense Report" showFirstColumn="0" showLastColumn="1" showRowStripes="1" showColumnStripes="0"/>
</table>
</file>

<file path=xl/tables/table3.xml><?xml version="1.0" encoding="utf-8"?>
<table xmlns="http://schemas.openxmlformats.org/spreadsheetml/2006/main" id="3" name="Misc_1" displayName="Misc_1" ref="B29:J34" headerRowCount="0" totalsRowCount="1" headerRowDxfId="41" dataDxfId="40" totalsRowDxfId="39">
  <tableColumns count="9">
    <tableColumn id="1" name="Miscellaneous" totalsRowLabel="TOTAL" dataDxfId="38" totalsRowDxfId="37"/>
    <tableColumn id="2" name="Day 1" totalsRowFunction="sum" dataDxfId="36" totalsRowDxfId="35"/>
    <tableColumn id="3" name="Day 2" totalsRowFunction="sum" dataDxfId="34" totalsRowDxfId="33">
      <calculatedColumnFormula>7.975 * 0.0015</calculatedColumnFormula>
    </tableColumn>
    <tableColumn id="4" name="Day 3" totalsRowFunction="sum" dataDxfId="32" totalsRowDxfId="31"/>
    <tableColumn id="5" name="Day 4" totalsRowFunction="sum" dataDxfId="30" totalsRowDxfId="29"/>
    <tableColumn id="6" name="Day 5" totalsRowFunction="sum" dataDxfId="28" totalsRowDxfId="27"/>
    <tableColumn id="7" name="Day 6" totalsRowFunction="sum" dataDxfId="26" totalsRowDxfId="25"/>
    <tableColumn id="8" name="Day 7" totalsRowFunction="sum" dataDxfId="24" totalsRowDxfId="23"/>
    <tableColumn id="9" name="Total" totalsRowFunction="sum" dataDxfId="22" totalsRowDxfId="21">
      <calculatedColumnFormula>SUM(Misc_1[[#This Row],[Day 1]:[Day 7]])</calculatedColumnFormula>
    </tableColumn>
  </tableColumns>
  <tableStyleInfo name="Expense Report" showFirstColumn="0" showLastColumn="1" showRowStripes="1" showColumnStripes="0"/>
</table>
</file>

<file path=xl/tables/table4.xml><?xml version="1.0" encoding="utf-8"?>
<table xmlns="http://schemas.openxmlformats.org/spreadsheetml/2006/main" id="4" name="Lodging_1" displayName="Lodging_1" ref="B18:J19" headerRowCount="0" totalsRowCount="1" headerRowDxfId="20" dataDxfId="19" totalsRowDxfId="18">
  <tableColumns count="9">
    <tableColumn id="1" name="Lodging &amp; Meals" totalsRowLabel="LODGING" dataDxfId="17" totalsRowDxfId="16"/>
    <tableColumn id="11" name="Day 1" totalsRowFunction="custom" dataDxfId="15" totalsRowDxfId="14">
      <totalsRowFormula>SUBTOTAL(109,C18)</totalsRowFormula>
    </tableColumn>
    <tableColumn id="14" name="Day 2" totalsRowFunction="custom" dataDxfId="13" totalsRowDxfId="12">
      <totalsRowFormula>SUBTOTAL(109,D18)</totalsRowFormula>
    </tableColumn>
    <tableColumn id="13" name="Day 3" totalsRowFunction="custom" dataDxfId="11" totalsRowDxfId="10">
      <totalsRowFormula>SUBTOTAL(109,E18)</totalsRowFormula>
    </tableColumn>
    <tableColumn id="17" name="Day 4" totalsRowFunction="custom" dataDxfId="9" totalsRowDxfId="8">
      <totalsRowFormula>SUBTOTAL(109,F18)</totalsRowFormula>
    </tableColumn>
    <tableColumn id="16" name="Day 5" totalsRowFunction="custom" dataDxfId="7" totalsRowDxfId="6">
      <totalsRowFormula>SUBTOTAL(109,G18)</totalsRowFormula>
    </tableColumn>
    <tableColumn id="15" name="Day 6" totalsRowFunction="custom" dataDxfId="5" totalsRowDxfId="4">
      <totalsRowFormula>SUBTOTAL(109,H18)</totalsRowFormula>
    </tableColumn>
    <tableColumn id="12" name="Day 7" totalsRowFunction="custom" dataDxfId="3" totalsRowDxfId="2">
      <totalsRowFormula>SUBTOTAL(109,I18)</totalsRowFormula>
    </tableColumn>
    <tableColumn id="9" name="Total" totalsRowFunction="custom" dataDxfId="1" totalsRowDxfId="0">
      <calculatedColumnFormula>SUM(Lodging_1[[#This Row],[Day 1]:[Day 7]])</calculatedColumnFormula>
      <totalsRowFormula>SUBTOTAL(109,J18)</totalsRowFormula>
    </tableColumn>
  </tableColumns>
  <tableStyleInfo name="Expense Report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7">
      <a:dk1>
        <a:sysClr val="windowText" lastClr="000000"/>
      </a:dk1>
      <a:lt1>
        <a:sysClr val="window" lastClr="FFFFFF"/>
      </a:lt1>
      <a:dk2>
        <a:srgbClr val="4C4C4C"/>
      </a:dk2>
      <a:lt2>
        <a:srgbClr val="7F7F7F"/>
      </a:lt2>
      <a:accent1>
        <a:srgbClr val="06AFB8"/>
      </a:accent1>
      <a:accent2>
        <a:srgbClr val="6BC240"/>
      </a:accent2>
      <a:accent3>
        <a:srgbClr val="D43183"/>
      </a:accent3>
      <a:accent4>
        <a:srgbClr val="FFD038"/>
      </a:accent4>
      <a:accent5>
        <a:srgbClr val="B4B2B2"/>
      </a:accent5>
      <a:accent6>
        <a:srgbClr val="FFFFFF"/>
      </a:accent6>
      <a:hlink>
        <a:srgbClr val="8ADBD0"/>
      </a:hlink>
      <a:folHlink>
        <a:srgbClr val="7F7F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4"/>
  <sheetViews>
    <sheetView tabSelected="1" workbookViewId="0">
      <selection activeCell="D11" sqref="D11"/>
    </sheetView>
  </sheetViews>
  <sheetFormatPr baseColWidth="10" defaultColWidth="9" defaultRowHeight="16.5" customHeight="1" x14ac:dyDescent="0"/>
  <cols>
    <col min="1" max="1" width="2" style="5" customWidth="1"/>
    <col min="2" max="2" width="24.5" style="5" customWidth="1"/>
    <col min="3" max="6" width="13.6640625" style="5" customWidth="1"/>
    <col min="7" max="7" width="15" style="5" customWidth="1"/>
    <col min="8" max="10" width="13.6640625" style="5" customWidth="1"/>
    <col min="11" max="11" width="1.5" style="5" customWidth="1"/>
    <col min="12" max="12" width="18.5" style="5" customWidth="1"/>
    <col min="13" max="13" width="21.1640625" style="5" customWidth="1"/>
    <col min="14" max="16384" width="9" style="5"/>
  </cols>
  <sheetData>
    <row r="1" spans="1:12" s="3" customFormat="1" ht="47" customHeight="1">
      <c r="A1" s="1"/>
      <c r="B1" s="2"/>
      <c r="C1" s="1"/>
      <c r="D1" s="43" t="s">
        <v>0</v>
      </c>
      <c r="E1" s="43"/>
      <c r="F1" s="43"/>
      <c r="G1" s="43"/>
      <c r="H1" s="1"/>
      <c r="I1" s="1"/>
      <c r="J1" s="1"/>
      <c r="L1" s="4"/>
    </row>
    <row r="2" spans="1:12" ht="17">
      <c r="B2" s="30"/>
    </row>
    <row r="3" spans="1:12" ht="17">
      <c r="B3" s="44" t="s">
        <v>1</v>
      </c>
      <c r="C3" s="45">
        <v>43707</v>
      </c>
      <c r="G3" s="6"/>
      <c r="H3" s="41"/>
      <c r="I3" s="40"/>
      <c r="J3" s="40"/>
    </row>
    <row r="4" spans="1:12" ht="17">
      <c r="B4" s="44" t="s">
        <v>2</v>
      </c>
      <c r="C4" s="46">
        <v>0.56000000000000005</v>
      </c>
      <c r="H4" s="42"/>
      <c r="I4" s="42"/>
      <c r="J4" s="42"/>
    </row>
    <row r="6" spans="1:12" ht="17">
      <c r="C6" s="47" t="str">
        <f>UPPER(TEXT(C7,"dddd"))</f>
        <v>SATURDAY</v>
      </c>
      <c r="D6" s="47" t="str">
        <f t="shared" ref="D6:I6" si="0">UPPER(TEXT(D7,"dddd"))</f>
        <v>SUNDAY</v>
      </c>
      <c r="E6" s="47" t="str">
        <f t="shared" si="0"/>
        <v>MONDAY</v>
      </c>
      <c r="F6" s="47" t="str">
        <f t="shared" si="0"/>
        <v>TUESDAY</v>
      </c>
      <c r="G6" s="47" t="str">
        <f t="shared" si="0"/>
        <v>WEDNESDAY</v>
      </c>
      <c r="H6" s="47" t="str">
        <f t="shared" si="0"/>
        <v>THURSDAY</v>
      </c>
      <c r="I6" s="47" t="str">
        <f t="shared" si="0"/>
        <v>FRIDAY</v>
      </c>
    </row>
    <row r="7" spans="1:12" ht="20" thickBot="1">
      <c r="B7" s="48" t="s">
        <v>3</v>
      </c>
      <c r="C7" s="49">
        <f>WeekEnding-6</f>
        <v>43701</v>
      </c>
      <c r="D7" s="49">
        <f>WeekEnding-5</f>
        <v>43702</v>
      </c>
      <c r="E7" s="49">
        <f>WeekEnding-4</f>
        <v>43703</v>
      </c>
      <c r="F7" s="49">
        <f>WeekEnding-3</f>
        <v>43704</v>
      </c>
      <c r="G7" s="49">
        <f>WeekEnding-2</f>
        <v>43705</v>
      </c>
      <c r="H7" s="49">
        <f>WeekEnding-1</f>
        <v>43706</v>
      </c>
      <c r="I7" s="49">
        <f>WeekEnding</f>
        <v>43707</v>
      </c>
      <c r="J7" s="50" t="s">
        <v>4</v>
      </c>
    </row>
    <row r="8" spans="1:12" ht="17">
      <c r="B8" s="7" t="s">
        <v>5</v>
      </c>
      <c r="C8" s="8"/>
      <c r="D8" s="8"/>
      <c r="E8" s="8"/>
      <c r="F8" s="8"/>
      <c r="G8" s="8"/>
      <c r="H8" s="8"/>
      <c r="I8" s="8"/>
      <c r="J8" s="9">
        <f>SUM(Transportation_1[[#This Row],[Day 1]:[Day 7]])</f>
        <v>0</v>
      </c>
    </row>
    <row r="9" spans="1:12" ht="17">
      <c r="B9" s="7" t="s">
        <v>6</v>
      </c>
      <c r="C9" s="10">
        <f t="shared" ref="C9:I9" si="1">C8*MileageRate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  <c r="J9" s="11">
        <f>SUM(Transportation_1[[#This Row],[Day 1]:[Day 7]])</f>
        <v>0</v>
      </c>
    </row>
    <row r="10" spans="1:12" ht="17">
      <c r="B10" s="7" t="s">
        <v>7</v>
      </c>
      <c r="C10" s="12"/>
      <c r="D10" s="12"/>
      <c r="E10" s="12"/>
      <c r="F10" s="12"/>
      <c r="G10" s="12"/>
      <c r="H10" s="12"/>
      <c r="I10" s="12"/>
      <c r="J10" s="11">
        <f>SUM(Transportation_1[[#This Row],[Day 1]:[Day 7]])</f>
        <v>0</v>
      </c>
      <c r="L10" s="11"/>
    </row>
    <row r="11" spans="1:12" ht="17">
      <c r="B11" s="7" t="s">
        <v>8</v>
      </c>
      <c r="C11" s="12"/>
      <c r="D11" s="12"/>
      <c r="E11" s="12"/>
      <c r="F11" s="12"/>
      <c r="G11" s="12"/>
      <c r="H11" s="12"/>
      <c r="I11" s="12"/>
      <c r="J11" s="11">
        <f>SUM(Transportation_1[[#This Row],[Day 1]:[Day 7]])</f>
        <v>0</v>
      </c>
      <c r="L11" s="11"/>
    </row>
    <row r="12" spans="1:12" ht="17">
      <c r="B12" s="7" t="s">
        <v>9</v>
      </c>
      <c r="C12" s="12"/>
      <c r="D12" s="12"/>
      <c r="E12" s="12"/>
      <c r="F12" s="12"/>
      <c r="G12" s="12"/>
      <c r="H12" s="12"/>
      <c r="I12" s="12"/>
      <c r="J12" s="11">
        <f>SUM(Transportation_1[[#This Row],[Day 1]:[Day 7]])</f>
        <v>0</v>
      </c>
      <c r="L12" s="11"/>
    </row>
    <row r="13" spans="1:12" ht="17">
      <c r="B13" s="7" t="s">
        <v>10</v>
      </c>
      <c r="C13" s="12"/>
      <c r="D13" s="12"/>
      <c r="E13" s="12"/>
      <c r="F13" s="12"/>
      <c r="G13" s="12"/>
      <c r="H13" s="12"/>
      <c r="I13" s="12"/>
      <c r="J13" s="11">
        <f>SUM(Transportation_1[[#This Row],[Day 1]:[Day 7]])</f>
        <v>0</v>
      </c>
      <c r="L13" s="11"/>
    </row>
    <row r="14" spans="1:12" ht="17">
      <c r="B14" s="7" t="s">
        <v>11</v>
      </c>
      <c r="C14" s="12"/>
      <c r="D14" s="12"/>
      <c r="E14" s="12"/>
      <c r="F14" s="12"/>
      <c r="G14" s="12"/>
      <c r="H14" s="12"/>
      <c r="I14" s="12"/>
      <c r="J14" s="11">
        <f>SUM(Transportation_1[[#This Row],[Day 1]:[Day 7]])</f>
        <v>0</v>
      </c>
      <c r="L14" s="11"/>
    </row>
    <row r="15" spans="1:12" ht="17">
      <c r="B15" s="13" t="s">
        <v>4</v>
      </c>
      <c r="C15" s="14">
        <f t="shared" ref="C15:I15" si="2">SUBTOTAL(109,C9:C14)</f>
        <v>0</v>
      </c>
      <c r="D15" s="14">
        <f t="shared" si="2"/>
        <v>0</v>
      </c>
      <c r="E15" s="14">
        <f t="shared" si="2"/>
        <v>0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>SUM(J9:J14)</f>
        <v>0</v>
      </c>
      <c r="L15" s="11"/>
    </row>
    <row r="16" spans="1:12" ht="17">
      <c r="B16" s="33"/>
      <c r="C16" s="33"/>
      <c r="D16" s="33"/>
      <c r="E16" s="33"/>
      <c r="F16" s="33"/>
      <c r="G16" s="33"/>
      <c r="H16" s="33"/>
      <c r="I16" s="33"/>
      <c r="J16" s="33"/>
      <c r="L16" s="11"/>
    </row>
    <row r="17" spans="2:12" ht="20" thickBot="1">
      <c r="B17" s="48" t="s">
        <v>12</v>
      </c>
      <c r="L17" s="11"/>
    </row>
    <row r="18" spans="2:12" ht="17">
      <c r="B18" s="7" t="s">
        <v>13</v>
      </c>
      <c r="C18" s="15"/>
      <c r="D18" s="15"/>
      <c r="E18" s="15"/>
      <c r="F18" s="15"/>
      <c r="G18" s="15"/>
      <c r="H18" s="15"/>
      <c r="I18" s="15"/>
      <c r="J18" s="16">
        <f>SUM(Lodging_1[[#This Row],[Day 1]:[Day 7]])</f>
        <v>0</v>
      </c>
      <c r="L18" s="11"/>
    </row>
    <row r="19" spans="2:12" ht="17">
      <c r="B19" s="13" t="s">
        <v>12</v>
      </c>
      <c r="C19" s="14">
        <f t="shared" ref="C19:J19" si="3">SUBTOTAL(109,C18)</f>
        <v>0</v>
      </c>
      <c r="D19" s="14">
        <f t="shared" si="3"/>
        <v>0</v>
      </c>
      <c r="E19" s="14">
        <f t="shared" si="3"/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L19" s="11"/>
    </row>
    <row r="20" spans="2:12" ht="17">
      <c r="B20" s="33"/>
      <c r="C20" s="33"/>
      <c r="D20" s="33"/>
      <c r="E20" s="33"/>
      <c r="F20" s="33"/>
      <c r="G20" s="33"/>
      <c r="H20" s="33"/>
      <c r="I20" s="33"/>
      <c r="J20" s="33"/>
      <c r="L20" s="11"/>
    </row>
    <row r="21" spans="2:12" ht="20" thickBot="1">
      <c r="B21" s="48" t="s">
        <v>14</v>
      </c>
      <c r="L21" s="11"/>
    </row>
    <row r="22" spans="2:12" ht="17">
      <c r="B22" s="7" t="s">
        <v>15</v>
      </c>
      <c r="C22" s="17"/>
      <c r="D22" s="17"/>
      <c r="E22" s="17"/>
      <c r="F22" s="17"/>
      <c r="G22" s="17"/>
      <c r="H22" s="17"/>
      <c r="I22" s="17"/>
      <c r="J22" s="16">
        <f>SUM(Meals_1[[#This Row],[Day 1]:[Day 7]])</f>
        <v>0</v>
      </c>
      <c r="L22" s="11"/>
    </row>
    <row r="23" spans="2:12" ht="17">
      <c r="B23" s="7" t="s">
        <v>16</v>
      </c>
      <c r="C23" s="17"/>
      <c r="D23" s="17"/>
      <c r="E23" s="17"/>
      <c r="F23" s="17"/>
      <c r="G23" s="17"/>
      <c r="H23" s="17"/>
      <c r="I23" s="17"/>
      <c r="J23" s="16">
        <f>SUM(Meals_1[[#This Row],[Day 1]:[Day 7]])</f>
        <v>0</v>
      </c>
      <c r="L23" s="11"/>
    </row>
    <row r="24" spans="2:12" ht="17">
      <c r="B24" s="7" t="s">
        <v>17</v>
      </c>
      <c r="C24" s="17"/>
      <c r="D24" s="17"/>
      <c r="E24" s="17"/>
      <c r="F24" s="17"/>
      <c r="G24" s="17"/>
      <c r="H24" s="17"/>
      <c r="I24" s="17"/>
      <c r="J24" s="16">
        <f>SUM(Meals_1[[#This Row],[Day 1]:[Day 7]])</f>
        <v>0</v>
      </c>
      <c r="L24" s="11"/>
    </row>
    <row r="25" spans="2:12" ht="17">
      <c r="B25" s="7" t="s">
        <v>18</v>
      </c>
      <c r="C25" s="17"/>
      <c r="D25" s="17"/>
      <c r="E25" s="17"/>
      <c r="F25" s="17"/>
      <c r="G25" s="17"/>
      <c r="H25" s="17"/>
      <c r="I25" s="17"/>
      <c r="J25" s="16">
        <f>SUM(Meals_1[[#This Row],[Day 1]:[Day 7]])</f>
        <v>0</v>
      </c>
      <c r="L25" s="11"/>
    </row>
    <row r="26" spans="2:12" ht="17">
      <c r="B26" s="13" t="s">
        <v>4</v>
      </c>
      <c r="C26" s="14">
        <f>SUBTOTAL(109,Meals_1[Day 1])</f>
        <v>0</v>
      </c>
      <c r="D26" s="14">
        <f>SUBTOTAL(109,Meals_1[Day 2])</f>
        <v>0</v>
      </c>
      <c r="E26" s="14">
        <f>SUBTOTAL(109,Meals_1[Day 3])</f>
        <v>0</v>
      </c>
      <c r="F26" s="14">
        <f>SUBTOTAL(109,Meals_1[Day 4])</f>
        <v>0</v>
      </c>
      <c r="G26" s="14">
        <f>SUBTOTAL(109,Meals_1[Day 5])</f>
        <v>0</v>
      </c>
      <c r="H26" s="14">
        <f>SUBTOTAL(109,Meals_1[Day 6])</f>
        <v>0</v>
      </c>
      <c r="I26" s="14">
        <f>SUBTOTAL(109,Meals_1[Day 7])</f>
        <v>0</v>
      </c>
      <c r="J26" s="14">
        <f>SUBTOTAL(109,Meals_1[Total])</f>
        <v>0</v>
      </c>
      <c r="L26" s="11"/>
    </row>
    <row r="27" spans="2:12" ht="17">
      <c r="B27" s="33"/>
      <c r="C27" s="33"/>
      <c r="D27" s="33"/>
      <c r="E27" s="33"/>
      <c r="F27" s="33"/>
      <c r="G27" s="33"/>
      <c r="H27" s="33"/>
      <c r="I27" s="33"/>
      <c r="J27" s="33"/>
      <c r="L27" s="11"/>
    </row>
    <row r="28" spans="2:12" ht="20" thickBot="1">
      <c r="B28" s="48" t="s">
        <v>19</v>
      </c>
      <c r="L28" s="11"/>
    </row>
    <row r="29" spans="2:12" ht="16.5" customHeight="1">
      <c r="B29" s="7" t="s">
        <v>20</v>
      </c>
      <c r="C29" s="15"/>
      <c r="D29" s="15"/>
      <c r="E29" s="15"/>
      <c r="F29" s="15"/>
      <c r="G29" s="15"/>
      <c r="H29" s="15"/>
      <c r="I29" s="15"/>
      <c r="J29" s="18">
        <f>SUM(Misc_1[[#This Row],[Day 1]:[Day 7]])</f>
        <v>0</v>
      </c>
      <c r="L29" s="11"/>
    </row>
    <row r="30" spans="2:12" ht="16.5" customHeight="1">
      <c r="B30" s="7" t="s">
        <v>21</v>
      </c>
      <c r="C30" s="15"/>
      <c r="D30" s="15"/>
      <c r="E30" s="15"/>
      <c r="F30" s="15"/>
      <c r="G30" s="15"/>
      <c r="H30" s="15"/>
      <c r="I30" s="15"/>
      <c r="J30" s="18">
        <f>SUM(Misc_1[[#This Row],[Day 1]:[Day 7]])</f>
        <v>0</v>
      </c>
      <c r="L30" s="11"/>
    </row>
    <row r="31" spans="2:12" ht="16.5" customHeight="1">
      <c r="B31" s="7" t="s">
        <v>22</v>
      </c>
      <c r="C31" s="15"/>
      <c r="D31" s="15"/>
      <c r="E31" s="15"/>
      <c r="F31" s="15"/>
      <c r="G31" s="15"/>
      <c r="H31" s="15"/>
      <c r="I31" s="15"/>
      <c r="J31" s="18">
        <f>SUM(Misc_1[[#This Row],[Day 1]:[Day 7]])</f>
        <v>0</v>
      </c>
      <c r="L31" s="11"/>
    </row>
    <row r="32" spans="2:12" ht="16.5" customHeight="1">
      <c r="B32" s="7" t="s">
        <v>23</v>
      </c>
      <c r="C32" s="15"/>
      <c r="D32" s="15"/>
      <c r="E32" s="15"/>
      <c r="F32" s="15"/>
      <c r="G32" s="15"/>
      <c r="H32" s="15"/>
      <c r="I32" s="15"/>
      <c r="J32" s="18">
        <f>SUM(Misc_1[[#This Row],[Day 1]:[Day 7]])</f>
        <v>0</v>
      </c>
      <c r="L32" s="11"/>
    </row>
    <row r="33" spans="2:15" ht="16.5" customHeight="1">
      <c r="B33" s="7" t="s">
        <v>24</v>
      </c>
      <c r="C33" s="15"/>
      <c r="D33" s="15"/>
      <c r="E33" s="15"/>
      <c r="F33" s="15"/>
      <c r="G33" s="15"/>
      <c r="H33" s="15"/>
      <c r="I33" s="15"/>
      <c r="J33" s="18">
        <f>SUM(Misc_1[[#This Row],[Day 1]:[Day 7]])</f>
        <v>0</v>
      </c>
      <c r="L33" s="11"/>
    </row>
    <row r="34" spans="2:15" ht="16.5" customHeight="1">
      <c r="B34" s="13" t="s">
        <v>4</v>
      </c>
      <c r="C34" s="14">
        <f>SUBTOTAL(109,Misc_1[Day 1])</f>
        <v>0</v>
      </c>
      <c r="D34" s="14">
        <f>SUBTOTAL(109,Misc_1[Day 2])</f>
        <v>0</v>
      </c>
      <c r="E34" s="14">
        <f>SUBTOTAL(109,Misc_1[Day 3])</f>
        <v>0</v>
      </c>
      <c r="F34" s="14">
        <f>SUBTOTAL(109,Misc_1[Day 4])</f>
        <v>0</v>
      </c>
      <c r="G34" s="14">
        <f>SUBTOTAL(109,Misc_1[Day 5])</f>
        <v>0</v>
      </c>
      <c r="H34" s="14">
        <f>SUBTOTAL(109,Misc_1[Day 6])</f>
        <v>0</v>
      </c>
      <c r="I34" s="14">
        <f>SUBTOTAL(109,Misc_1[Day 7])</f>
        <v>0</v>
      </c>
      <c r="J34" s="14">
        <f>SUBTOTAL(109,Misc_1[Total])</f>
        <v>0</v>
      </c>
      <c r="L34" s="11"/>
    </row>
    <row r="35" spans="2:15" ht="19.5" customHeight="1">
      <c r="B35" s="33"/>
      <c r="C35" s="33"/>
      <c r="D35" s="33"/>
      <c r="E35" s="33"/>
      <c r="F35" s="33"/>
      <c r="G35" s="33"/>
      <c r="H35" s="33"/>
      <c r="I35" s="33"/>
      <c r="J35" s="33"/>
      <c r="L35" s="11"/>
    </row>
    <row r="36" spans="2:15" ht="19.5" customHeight="1">
      <c r="B36" s="19" t="s">
        <v>25</v>
      </c>
      <c r="C36" s="20">
        <f>SUM(Misc_1[[#Totals],[Day 1]],Meals_1[[#Totals],[Day 1]],Transportation_1[[#Totals],[Day 1]],Lodging_1[[#Totals],[Day 1]])</f>
        <v>0</v>
      </c>
      <c r="D36" s="21">
        <f>SUM(Misc_1[[#Totals],[Day 2]],Meals_1[[#Totals],[Day 2]],Transportation_1[[#Totals],[Day 2]],Lodging_1[[#Totals],[Day 2]])</f>
        <v>0</v>
      </c>
      <c r="E36" s="21">
        <f>SUM(Misc_1[[#Totals],[Day 3]],Meals_1[[#Totals],[Day 3]],Transportation_1[[#Totals],[Day 3]],Lodging_1[[#Totals],[Day 3]])</f>
        <v>0</v>
      </c>
      <c r="F36" s="21">
        <f>SUM(Misc_1[[#Totals],[Day 4]],Meals_1[[#Totals],[Day 4]],Transportation_1[[#Totals],[Day 4]],Lodging_1[[#Totals],[Day 4]])</f>
        <v>0</v>
      </c>
      <c r="G36" s="21">
        <f>SUM(Misc_1[[#Totals],[Day 5]],Meals_1[[#Totals],[Day 5]],Transportation_1[[#Totals],[Day 5]],Lodging_1[[#Totals],[Day 5]])</f>
        <v>0</v>
      </c>
      <c r="H36" s="21">
        <f>SUM(Misc_1[[#Totals],[Day 6]],Meals_1[[#Totals],[Day 6]],Transportation_1[[#Totals],[Day 6]],Lodging_1[[#Totals],[Day 6]])</f>
        <v>0</v>
      </c>
      <c r="I36" s="21">
        <f>SUM(Misc_1[[#Totals],[Day 7]],Meals_1[[#Totals],[Day 7]],Transportation_1[[#Totals],[Day 7]],Lodging_1[[#Totals],[Day 7]])</f>
        <v>0</v>
      </c>
      <c r="J36" s="22">
        <f>SUM(Misc_1[[#Totals],[Total]],Meals_1[[#Totals],[Total]],Transportation_1[[#Totals],[Total]],Lodging_1[[#Totals],[Total]])</f>
        <v>0</v>
      </c>
      <c r="L36" s="11"/>
    </row>
    <row r="37" spans="2:15" ht="19.5" customHeight="1">
      <c r="L37" s="11"/>
    </row>
    <row r="38" spans="2:15" ht="19.5" customHeight="1" thickBot="1">
      <c r="I38" s="31"/>
      <c r="J38" s="32" t="s">
        <v>26</v>
      </c>
      <c r="L38" s="11"/>
    </row>
    <row r="39" spans="2:15" ht="19.5" customHeight="1" thickTop="1">
      <c r="B39" s="23" t="s">
        <v>27</v>
      </c>
      <c r="C39" s="24"/>
      <c r="D39" s="24"/>
      <c r="E39" s="25"/>
      <c r="I39" s="26"/>
      <c r="J39" s="26">
        <f>SUM(J15,J19,J26,J34)</f>
        <v>0</v>
      </c>
      <c r="L39" s="11"/>
    </row>
    <row r="40" spans="2:15" ht="19.5" customHeight="1" thickBot="1">
      <c r="B40" s="34"/>
      <c r="C40" s="35"/>
      <c r="D40" s="35"/>
      <c r="E40" s="36"/>
      <c r="J40" s="32" t="s">
        <v>28</v>
      </c>
      <c r="L40" s="11"/>
    </row>
    <row r="41" spans="2:15" ht="16.5" customHeight="1" thickTop="1">
      <c r="B41" s="34"/>
      <c r="C41" s="35"/>
      <c r="D41" s="35"/>
      <c r="E41" s="36"/>
      <c r="I41" s="26"/>
      <c r="J41" s="27"/>
      <c r="L41" s="11"/>
    </row>
    <row r="42" spans="2:15" ht="16.5" customHeight="1" thickBot="1">
      <c r="B42" s="34"/>
      <c r="C42" s="35"/>
      <c r="D42" s="35"/>
      <c r="E42" s="36"/>
      <c r="J42" s="32" t="s">
        <v>29</v>
      </c>
      <c r="L42" s="11"/>
    </row>
    <row r="43" spans="2:15" ht="16.5" customHeight="1" thickTop="1">
      <c r="B43" s="37"/>
      <c r="C43" s="38"/>
      <c r="D43" s="38"/>
      <c r="E43" s="39"/>
      <c r="I43" s="26"/>
      <c r="J43" s="28">
        <f>J39-J41</f>
        <v>0</v>
      </c>
      <c r="L43" s="11"/>
      <c r="M43" s="11"/>
      <c r="O43" s="11"/>
    </row>
    <row r="44" spans="2:15" ht="16.5" customHeight="1">
      <c r="J44" s="29" t="s">
        <v>30</v>
      </c>
    </row>
  </sheetData>
  <mergeCells count="6">
    <mergeCell ref="D1:G1"/>
    <mergeCell ref="B16:J16"/>
    <mergeCell ref="B20:J20"/>
    <mergeCell ref="B27:J27"/>
    <mergeCell ref="B35:J35"/>
    <mergeCell ref="B40:E43"/>
  </mergeCells>
  <phoneticPr fontId="9" type="noConversion"/>
  <pageMargins left="0.75" right="0.75" top="1" bottom="1" header="0.5" footer="0.5"/>
  <pageSetup scale="61" orientation="portrait" horizontalDpi="4294967292" verticalDpi="4294967292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Wambeke-Barbera</dc:creator>
  <cp:lastModifiedBy>Crystal Wambeke-Barbera</cp:lastModifiedBy>
  <cp:lastPrinted>2017-06-14T15:37:36Z</cp:lastPrinted>
  <dcterms:created xsi:type="dcterms:W3CDTF">2015-11-12T19:47:54Z</dcterms:created>
  <dcterms:modified xsi:type="dcterms:W3CDTF">2017-11-21T14:43:57Z</dcterms:modified>
</cp:coreProperties>
</file>