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829" windowHeight="8192" windowWidth="16384" xWindow="0" yWindow="0"/>
  </bookViews>
  <sheets>
    <sheet name="Лист1" sheetId="1" state="visible" r:id="rId2"/>
  </sheets>
  <calcPr iterateCount="100" refMode="A1" iterate="false" iterateDelta="0.0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authorId="0" ref="F18">
      <text>
        <r>
          <rPr>
            <b val="true"/>
            <sz val="8"/>
            <color rgb="FF000000"/>
            <rFont val="Tahoma"/>
            <family val="2"/>
            <charset val="204"/>
          </rPr>
          <t xml:space="preserve">Вывоз мусора за ноябрь, дек 2015,май 2016, задолж.по акту сверки на май 2016</t>
        </r>
      </text>
    </comment>
  </commentList>
</comments>
</file>

<file path=xl/sharedStrings.xml><?xml version="1.0" encoding="utf-8"?>
<sst xmlns="http://schemas.openxmlformats.org/spreadsheetml/2006/main" count="27" uniqueCount="26">
  <si>
    <t>Смета доходов и расходов за 2016 год</t>
  </si>
  <si>
    <t>НП СЗУ "Высокое"</t>
  </si>
  <si>
    <t>Остаток денежных средств на начало периода</t>
  </si>
  <si>
    <t>Итого</t>
  </si>
  <si>
    <t>Поступления, всего</t>
  </si>
  <si>
    <t>в том числе:</t>
  </si>
  <si>
    <t>членские взносы</t>
  </si>
  <si>
    <t>возмещение расходов на электроэнергию</t>
  </si>
  <si>
    <t>Расходы, всего</t>
  </si>
  <si>
    <t>заработная плата</t>
  </si>
  <si>
    <t>НДФЛ</t>
  </si>
  <si>
    <t>страховые взносы</t>
  </si>
  <si>
    <t>Налог по УСН </t>
  </si>
  <si>
    <t>земельный налог</t>
  </si>
  <si>
    <t>расходы вывоз мусора (ТБО)</t>
  </si>
  <si>
    <t>расходы на бухгалтерское обслуживание</t>
  </si>
  <si>
    <t>расходы на оплату электроэнергии</t>
  </si>
  <si>
    <t>Расходы на бух и налог отчетность ЭДО</t>
  </si>
  <si>
    <t>Расходы на присоединение МОЭСК</t>
  </si>
  <si>
    <t>расходы на полиграфическую продукцию</t>
  </si>
  <si>
    <t>расходы на плату за негативное воздействие на окружающую среду</t>
  </si>
  <si>
    <t>расходы на очистку снега</t>
  </si>
  <si>
    <t>телефон охрана</t>
  </si>
  <si>
    <t>расходы на информационное обслуживание по электроэнергии Партнер Энерго</t>
  </si>
  <si>
    <t>расходы на юридический адрес</t>
  </si>
  <si>
    <t>Комисси банка за РК0</t>
  </si>
</sst>
</file>

<file path=xl/styles.xml><?xml version="1.0" encoding="utf-8"?>
<styleSheet xmlns="http://schemas.openxmlformats.org/spreadsheetml/2006/main">
  <numFmts count="3">
    <numFmt formatCode="GENERAL" numFmtId="164"/>
    <numFmt formatCode="#,##0.00" numFmtId="165"/>
    <numFmt formatCode="MMMM;@" numFmtId="166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Arial"/>
      <family val="2"/>
      <charset val="204"/>
    </font>
    <font>
      <i val="true"/>
      <u val="single"/>
      <sz val="9"/>
      <color rgb="FF000000"/>
      <name val="Arial"/>
      <family val="2"/>
      <charset val="204"/>
    </font>
    <font>
      <i val="true"/>
      <sz val="9"/>
      <color rgb="FF000000"/>
      <name val="Arial"/>
      <family val="2"/>
      <charset val="204"/>
    </font>
    <font>
      <b val="true"/>
      <u val="single"/>
      <sz val="10"/>
      <color rgb="FF000000"/>
      <name val="Arial"/>
      <family val="2"/>
      <charset val="204"/>
    </font>
    <font>
      <b val="true"/>
      <u val="single"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 val="true"/>
      <sz val="8"/>
      <color rgb="FF00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Down="false" diagonalUp="false">
      <left/>
      <right/>
      <top/>
      <bottom/>
      <diagonal/>
    </border>
    <border diagonalDown="false" diagonalUp="false">
      <left/>
      <right/>
      <top/>
      <bottom style="thin"/>
      <diagonal/>
    </border>
    <border diagonalDown="false" diagonalUp="false">
      <left style="thin"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5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5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5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5" numFmtId="165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5" numFmtId="165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0" fontId="5" numFmtId="165" xfId="0">
      <alignment horizontal="general" indent="0" shrinkToFit="false" textRotation="0" vertical="center" wrapText="false"/>
      <protection hidden="false" locked="true"/>
    </xf>
    <xf applyAlignment="false" applyBorder="false" applyFont="true" applyProtection="false" borderId="0" fillId="0" fontId="6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4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" fillId="0" fontId="4" numFmtId="166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2" fillId="0" fontId="4" numFmtId="165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0" fontId="7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0" fontId="7" numFmtId="165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0" fontId="7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0" fontId="9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0" fontId="9" numFmtId="165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0" fontId="9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9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2" fillId="0" fontId="9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9" numFmtId="164" xfId="0">
      <alignment horizontal="left" indent="3" shrinkToFit="false" textRotation="0" vertical="bottom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29"/>
  <sheetViews>
    <sheetView colorId="64" defaultGridColor="true" rightToLeft="false" showFormulas="false" showGridLines="true" showOutlineSymbols="true" showRowColHeaders="true" showZeros="true" tabSelected="true" topLeftCell="A1" view="pageBreakPreview" windowProtection="false" workbookViewId="0" zoomScale="100" zoomScaleNormal="100" zoomScalePageLayoutView="100">
      <selection activeCell="E45" activeCellId="0" pane="topLeft" sqref="E45"/>
    </sheetView>
  </sheetViews>
  <sheetFormatPr defaultRowHeight="14.25"/>
  <cols>
    <col collapsed="false" hidden="false" max="1" min="1" style="0" width="40"/>
    <col collapsed="false" hidden="false" max="2" min="2" style="0" width="11.4183673469388"/>
    <col collapsed="false" hidden="false" max="3" min="3" style="0" width="11.8622448979592"/>
    <col collapsed="false" hidden="false" max="4" min="4" style="0" width="10.4234693877551"/>
    <col collapsed="false" hidden="false" max="5" min="5" style="0" width="11.7091836734694"/>
    <col collapsed="false" hidden="false" max="9" min="6" style="0" width="10.2857142857143"/>
    <col collapsed="false" hidden="false" max="10" min="10" style="0" width="11.1428571428571"/>
    <col collapsed="false" hidden="false" max="13" min="11" style="0" width="10.2857142857143"/>
    <col collapsed="false" hidden="false" max="14" min="14" style="0" width="11.7091836734694"/>
    <col collapsed="false" hidden="false" max="1025" min="15" style="0" width="9.14285714285714"/>
  </cols>
  <sheetData>
    <row collapsed="false" customFormat="false" customHeight="false" hidden="false" ht="15" outlineLevel="0" r="1">
      <c r="A1" s="1" t="s">
        <v>0</v>
      </c>
    </row>
    <row collapsed="false" customFormat="true" customHeight="false" hidden="false" ht="15" outlineLevel="0" r="2" s="1">
      <c r="A2" s="1" t="s">
        <v>1</v>
      </c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</row>
    <row collapsed="false" customFormat="true" customHeight="false" hidden="false" ht="15" outlineLevel="0" r="3" s="1">
      <c r="A3" s="0"/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</row>
    <row collapsed="false" customFormat="true" customHeight="false" hidden="false" ht="24" outlineLevel="0" r="4" s="9">
      <c r="A4" s="4" t="s">
        <v>2</v>
      </c>
      <c r="B4" s="5" t="n">
        <v>271656.14</v>
      </c>
      <c r="C4" s="5" t="n">
        <f aca="false">B4+B6-B11</f>
        <v>217327.17</v>
      </c>
      <c r="D4" s="5" t="n">
        <f aca="false">C4+C6-C11</f>
        <v>287954.18</v>
      </c>
      <c r="E4" s="6" t="n">
        <v>225111.66</v>
      </c>
      <c r="F4" s="7" t="n">
        <v>194968.27</v>
      </c>
      <c r="G4" s="6" t="n">
        <v>156472.93</v>
      </c>
      <c r="H4" s="8"/>
      <c r="I4" s="8"/>
      <c r="J4" s="8"/>
      <c r="K4" s="8"/>
      <c r="L4" s="8"/>
      <c r="M4" s="8"/>
      <c r="N4" s="8"/>
    </row>
    <row collapsed="false" customFormat="true" customHeight="false" hidden="false" ht="15" outlineLevel="0" r="5" s="1">
      <c r="A5" s="10"/>
      <c r="B5" s="11" t="n">
        <v>42005</v>
      </c>
      <c r="C5" s="11" t="n">
        <v>42036</v>
      </c>
      <c r="D5" s="11" t="n">
        <v>42064</v>
      </c>
      <c r="E5" s="11" t="n">
        <v>42095</v>
      </c>
      <c r="F5" s="12" t="n">
        <v>42125</v>
      </c>
      <c r="G5" s="11" t="n">
        <v>42156</v>
      </c>
      <c r="H5" s="11" t="n">
        <v>42186</v>
      </c>
      <c r="I5" s="11" t="n">
        <v>42217</v>
      </c>
      <c r="J5" s="11" t="n">
        <v>42248</v>
      </c>
      <c r="K5" s="11" t="n">
        <v>42278</v>
      </c>
      <c r="L5" s="11" t="n">
        <v>42309</v>
      </c>
      <c r="M5" s="11" t="n">
        <v>42339</v>
      </c>
      <c r="N5" s="13" t="s">
        <v>3</v>
      </c>
    </row>
    <row collapsed="false" customFormat="true" customHeight="false" hidden="false" ht="15" outlineLevel="0" r="6" s="17">
      <c r="A6" s="14" t="s">
        <v>4</v>
      </c>
      <c r="B6" s="15" t="n">
        <f aca="false">SUM(B8:B9)</f>
        <v>429289.44</v>
      </c>
      <c r="C6" s="15" t="n">
        <f aca="false">SUM(C8:C9)</f>
        <v>449125.58</v>
      </c>
      <c r="D6" s="15" t="n">
        <f aca="false">SUM(D8:D9)</f>
        <v>314954.57</v>
      </c>
      <c r="E6" s="15" t="n">
        <f aca="false">SUM(E8:E9)</f>
        <v>169517.51</v>
      </c>
      <c r="F6" s="16" t="n">
        <f aca="false">SUM(F8:F9)</f>
        <v>287077.98</v>
      </c>
      <c r="G6" s="15" t="n">
        <f aca="false">SUM(G8:G9)</f>
        <v>455714.04</v>
      </c>
      <c r="H6" s="15" t="n">
        <f aca="false">SUM(H8:H9)</f>
        <v>0</v>
      </c>
      <c r="I6" s="15" t="n">
        <f aca="false">SUM(I8:I9)</f>
        <v>0</v>
      </c>
      <c r="J6" s="15" t="n">
        <f aca="false">SUM(J8:J9)</f>
        <v>0</v>
      </c>
      <c r="K6" s="15" t="n">
        <f aca="false">SUM(K8:K9)</f>
        <v>0</v>
      </c>
      <c r="L6" s="15" t="n">
        <f aca="false">SUM(L8:L9)</f>
        <v>0</v>
      </c>
      <c r="M6" s="15" t="n">
        <f aca="false">SUM(M8:M9)</f>
        <v>0</v>
      </c>
      <c r="N6" s="15" t="n">
        <f aca="false">SUM(N8:N9)</f>
        <v>2105679.12</v>
      </c>
    </row>
    <row collapsed="false" customFormat="false" customHeight="false" hidden="false" ht="14.25" outlineLevel="0" r="7">
      <c r="A7" s="18" t="s">
        <v>5</v>
      </c>
      <c r="B7" s="19"/>
      <c r="C7" s="19"/>
      <c r="D7" s="19"/>
      <c r="E7" s="19"/>
      <c r="F7" s="20"/>
      <c r="G7" s="19"/>
      <c r="H7" s="19"/>
      <c r="I7" s="19"/>
      <c r="J7" s="19"/>
      <c r="K7" s="19"/>
      <c r="L7" s="19"/>
      <c r="M7" s="19"/>
      <c r="N7" s="19"/>
    </row>
    <row collapsed="false" customFormat="false" customHeight="false" hidden="false" ht="14.25" outlineLevel="0" r="8">
      <c r="A8" s="21" t="s">
        <v>6</v>
      </c>
      <c r="B8" s="19" t="n">
        <v>237250.3</v>
      </c>
      <c r="C8" s="19" t="n">
        <v>171000</v>
      </c>
      <c r="D8" s="19" t="n">
        <v>137500</v>
      </c>
      <c r="E8" s="19" t="n">
        <v>118750</v>
      </c>
      <c r="F8" s="20" t="n">
        <v>196800</v>
      </c>
      <c r="G8" s="19" t="n">
        <v>297300</v>
      </c>
      <c r="H8" s="19"/>
      <c r="I8" s="19"/>
      <c r="J8" s="19"/>
      <c r="K8" s="19"/>
      <c r="L8" s="19"/>
      <c r="M8" s="19"/>
      <c r="N8" s="19" t="n">
        <f aca="false">SUM(B8:M8)</f>
        <v>1158600.3</v>
      </c>
    </row>
    <row collapsed="false" customFormat="false" customHeight="false" hidden="false" ht="14.25" outlineLevel="0" r="9">
      <c r="A9" s="21" t="s">
        <v>7</v>
      </c>
      <c r="B9" s="19" t="n">
        <v>192039.14</v>
      </c>
      <c r="C9" s="19" t="n">
        <v>278125.58</v>
      </c>
      <c r="D9" s="19" t="n">
        <v>177454.57</v>
      </c>
      <c r="E9" s="19" t="n">
        <v>50767.51</v>
      </c>
      <c r="F9" s="20" t="n">
        <v>90277.98</v>
      </c>
      <c r="G9" s="19" t="n">
        <v>158414.04</v>
      </c>
      <c r="H9" s="19"/>
      <c r="I9" s="19"/>
      <c r="J9" s="19"/>
      <c r="K9" s="19"/>
      <c r="L9" s="19"/>
      <c r="M9" s="19"/>
      <c r="N9" s="19" t="n">
        <f aca="false">SUM(B9:M9)</f>
        <v>947078.82</v>
      </c>
    </row>
    <row collapsed="false" customFormat="false" customHeight="false" hidden="false" ht="14.25" outlineLevel="0" r="10">
      <c r="A10" s="22"/>
      <c r="B10" s="19"/>
      <c r="C10" s="19"/>
      <c r="D10" s="19"/>
      <c r="E10" s="19"/>
      <c r="F10" s="20"/>
      <c r="G10" s="19"/>
      <c r="H10" s="19"/>
      <c r="I10" s="19"/>
      <c r="J10" s="19"/>
      <c r="K10" s="19"/>
      <c r="L10" s="19"/>
      <c r="M10" s="19"/>
      <c r="N10" s="19"/>
    </row>
    <row collapsed="false" customFormat="true" customHeight="false" hidden="false" ht="15" outlineLevel="0" r="11" s="17">
      <c r="A11" s="23" t="s">
        <v>8</v>
      </c>
      <c r="B11" s="15" t="n">
        <f aca="false">SUM(B13:B29)</f>
        <v>483618.41</v>
      </c>
      <c r="C11" s="15" t="n">
        <f aca="false">SUM(C13:C29)</f>
        <v>378498.57</v>
      </c>
      <c r="D11" s="15" t="n">
        <f aca="false">SUM(D13:D29)</f>
        <v>392297.09</v>
      </c>
      <c r="E11" s="15" t="n">
        <f aca="false">SUM(E13:E29)</f>
        <v>201381</v>
      </c>
      <c r="F11" s="16" t="n">
        <f aca="false">SUM(F13:F29)</f>
        <v>325522.6</v>
      </c>
      <c r="G11" s="15" t="n">
        <f aca="false">SUM(G13:G29)</f>
        <v>311052.07</v>
      </c>
      <c r="H11" s="15" t="n">
        <f aca="false">SUM(H13:H29)</f>
        <v>0</v>
      </c>
      <c r="I11" s="15" t="n">
        <f aca="false">SUM(I13:I29)</f>
        <v>0</v>
      </c>
      <c r="J11" s="15" t="n">
        <f aca="false">SUM(J13:J29)</f>
        <v>0</v>
      </c>
      <c r="K11" s="15" t="n">
        <f aca="false">SUM(K13:K29)</f>
        <v>0</v>
      </c>
      <c r="L11" s="15" t="n">
        <f aca="false">SUM(L13:L29)</f>
        <v>0</v>
      </c>
      <c r="M11" s="15" t="n">
        <f aca="false">SUM(M13:M29)</f>
        <v>0</v>
      </c>
      <c r="N11" s="15" t="n">
        <f aca="false">SUM(N13:N29)</f>
        <v>2079904.74</v>
      </c>
    </row>
    <row collapsed="false" customFormat="false" customHeight="false" hidden="false" ht="14.25" outlineLevel="0" r="12">
      <c r="A12" s="24" t="s">
        <v>5</v>
      </c>
      <c r="B12" s="19"/>
      <c r="C12" s="19"/>
      <c r="D12" s="19"/>
      <c r="E12" s="19"/>
      <c r="F12" s="20"/>
      <c r="G12" s="19"/>
      <c r="H12" s="19"/>
      <c r="I12" s="19"/>
      <c r="J12" s="19"/>
      <c r="K12" s="19"/>
      <c r="L12" s="19"/>
      <c r="M12" s="19"/>
      <c r="N12" s="19"/>
    </row>
    <row collapsed="false" customFormat="false" customHeight="false" hidden="false" ht="14.25" outlineLevel="0" r="13">
      <c r="A13" s="24" t="s">
        <v>9</v>
      </c>
      <c r="B13" s="19" t="n">
        <v>73080</v>
      </c>
      <c r="C13" s="19" t="n">
        <v>132645.9</v>
      </c>
      <c r="D13" s="19" t="n">
        <v>65643.7</v>
      </c>
      <c r="E13" s="19" t="n">
        <v>95376.88</v>
      </c>
      <c r="F13" s="20" t="n">
        <f aca="false">11745+12660.04+13380.28+13747.52+14467.76+26100+4000+4000+26100</f>
        <v>126200.6</v>
      </c>
      <c r="G13" s="19" t="n">
        <f aca="false">11745+12659.4+13747.32+14467.89+16587.21</f>
        <v>69206.82</v>
      </c>
      <c r="H13" s="19"/>
      <c r="I13" s="19"/>
      <c r="J13" s="19"/>
      <c r="K13" s="19"/>
      <c r="L13" s="19"/>
      <c r="M13" s="19"/>
      <c r="N13" s="19" t="n">
        <f aca="false">SUM(B13:M13)</f>
        <v>562153.9</v>
      </c>
    </row>
    <row collapsed="false" customFormat="false" customHeight="false" hidden="false" ht="14.05" outlineLevel="0" r="14">
      <c r="A14" s="24" t="s">
        <v>10</v>
      </c>
      <c r="B14" s="19" t="n">
        <v>23841</v>
      </c>
      <c r="C14" s="19" t="n">
        <v>19821</v>
      </c>
      <c r="D14" s="19" t="n">
        <v>9809</v>
      </c>
      <c r="E14" s="19" t="n">
        <v>14252</v>
      </c>
      <c r="F14" s="20" t="n">
        <v>17662</v>
      </c>
      <c r="G14" s="19" t="n">
        <v>14241.25</v>
      </c>
      <c r="H14" s="19"/>
      <c r="I14" s="19"/>
      <c r="J14" s="19"/>
      <c r="K14" s="19"/>
      <c r="L14" s="19"/>
      <c r="M14" s="19"/>
      <c r="N14" s="19" t="n">
        <f aca="false">SUM(B14:M14)</f>
        <v>99626.25</v>
      </c>
    </row>
    <row collapsed="false" customFormat="false" customHeight="false" hidden="false" ht="14.25" outlineLevel="0" r="15">
      <c r="A15" s="24" t="s">
        <v>11</v>
      </c>
      <c r="B15" s="19" t="n">
        <f aca="false">38649+301+352+8959+220.3</f>
        <v>48481.3</v>
      </c>
      <c r="C15" s="19" t="n">
        <f aca="false">26943+3552+245+6246</f>
        <v>36986</v>
      </c>
      <c r="D15" s="19" t="n">
        <v>31847</v>
      </c>
      <c r="E15" s="19" t="n">
        <v>33220</v>
      </c>
      <c r="F15" s="20" t="n">
        <f aca="false">210+3070+5399+23290</f>
        <v>31969</v>
      </c>
      <c r="G15" s="19" t="n">
        <f aca="false">219.1+3176.89+5586.95+24100.58</f>
        <v>33083.52</v>
      </c>
      <c r="H15" s="19"/>
      <c r="I15" s="19"/>
      <c r="J15" s="19"/>
      <c r="K15" s="19"/>
      <c r="L15" s="19"/>
      <c r="M15" s="19"/>
      <c r="N15" s="19" t="n">
        <f aca="false">SUM(B15:M15)</f>
        <v>215586.82</v>
      </c>
    </row>
    <row collapsed="false" customFormat="false" customHeight="false" hidden="false" ht="14.25" outlineLevel="0" r="16">
      <c r="A16" s="24" t="s">
        <v>12</v>
      </c>
      <c r="B16" s="19"/>
      <c r="C16" s="19"/>
      <c r="D16" s="19"/>
      <c r="E16" s="19"/>
      <c r="F16" s="20"/>
      <c r="G16" s="19" t="n">
        <v>11715</v>
      </c>
      <c r="H16" s="19"/>
      <c r="I16" s="19"/>
      <c r="J16" s="19"/>
      <c r="K16" s="19"/>
      <c r="L16" s="19"/>
      <c r="M16" s="19"/>
      <c r="N16" s="19"/>
    </row>
    <row collapsed="false" customFormat="false" customHeight="false" hidden="false" ht="14.25" outlineLevel="0" r="17">
      <c r="A17" s="24" t="s">
        <v>13</v>
      </c>
      <c r="B17" s="19"/>
      <c r="C17" s="19"/>
      <c r="D17" s="19"/>
      <c r="E17" s="19"/>
      <c r="F17" s="20"/>
      <c r="G17" s="19"/>
      <c r="H17" s="19"/>
      <c r="I17" s="19"/>
      <c r="J17" s="19"/>
      <c r="K17" s="19"/>
      <c r="L17" s="19"/>
      <c r="M17" s="19"/>
      <c r="N17" s="19" t="n">
        <f aca="false">SUM(B17:M17)</f>
        <v>0</v>
      </c>
    </row>
    <row collapsed="false" customFormat="false" customHeight="false" hidden="false" ht="14.25" outlineLevel="0" r="18">
      <c r="A18" s="24" t="s">
        <v>14</v>
      </c>
      <c r="B18" s="19"/>
      <c r="C18" s="19" t="n">
        <v>13334.67</v>
      </c>
      <c r="D18" s="19" t="n">
        <v>75749.39</v>
      </c>
      <c r="E18" s="19" t="n">
        <v>8800</v>
      </c>
      <c r="F18" s="20" t="n">
        <f aca="false">53200+8800+44414+23465</f>
        <v>129879</v>
      </c>
      <c r="G18" s="19" t="n">
        <v>30647.48</v>
      </c>
      <c r="H18" s="19"/>
      <c r="I18" s="19"/>
      <c r="J18" s="19"/>
      <c r="K18" s="19"/>
      <c r="L18" s="19"/>
      <c r="M18" s="19"/>
      <c r="N18" s="19" t="n">
        <f aca="false">SUM(B18:M18)</f>
        <v>258410.54</v>
      </c>
    </row>
    <row collapsed="false" customFormat="false" customHeight="false" hidden="false" ht="25.5" outlineLevel="0" r="19">
      <c r="A19" s="24" t="s">
        <v>15</v>
      </c>
      <c r="B19" s="19" t="n">
        <v>10600</v>
      </c>
      <c r="C19" s="19" t="n">
        <v>10600</v>
      </c>
      <c r="D19" s="19" t="n">
        <v>10600</v>
      </c>
      <c r="E19" s="19" t="n">
        <v>10600</v>
      </c>
      <c r="F19" s="20" t="n">
        <v>10600</v>
      </c>
      <c r="G19" s="19"/>
      <c r="H19" s="19"/>
      <c r="I19" s="19"/>
      <c r="J19" s="19"/>
      <c r="K19" s="19"/>
      <c r="L19" s="19"/>
      <c r="M19" s="19"/>
      <c r="N19" s="19" t="n">
        <f aca="false">SUM(B19:M19)</f>
        <v>53000</v>
      </c>
    </row>
    <row collapsed="false" customFormat="false" customHeight="false" hidden="false" ht="14.25" outlineLevel="0" r="20">
      <c r="A20" s="24" t="s">
        <v>16</v>
      </c>
      <c r="B20" s="19" t="n">
        <v>264307.76</v>
      </c>
      <c r="C20" s="19" t="n">
        <v>150000</v>
      </c>
      <c r="D20" s="19" t="n">
        <v>192000</v>
      </c>
      <c r="E20" s="19"/>
      <c r="F20" s="20"/>
      <c r="G20" s="19" t="n">
        <f aca="false">80000+50811</f>
        <v>130811</v>
      </c>
      <c r="H20" s="19"/>
      <c r="I20" s="19"/>
      <c r="J20" s="19"/>
      <c r="K20" s="19"/>
      <c r="L20" s="19"/>
      <c r="M20" s="19"/>
      <c r="N20" s="19" t="n">
        <f aca="false">SUM(B20:M20)</f>
        <v>737118.76</v>
      </c>
    </row>
    <row collapsed="false" customFormat="false" customHeight="false" hidden="false" ht="14.25" outlineLevel="0" r="21">
      <c r="A21" s="24" t="s">
        <v>17</v>
      </c>
      <c r="B21" s="19"/>
      <c r="C21" s="19"/>
      <c r="D21" s="19"/>
      <c r="E21" s="19"/>
      <c r="F21" s="20"/>
      <c r="G21" s="19"/>
      <c r="H21" s="19"/>
      <c r="I21" s="19"/>
      <c r="J21" s="19"/>
      <c r="K21" s="19"/>
      <c r="L21" s="19"/>
      <c r="M21" s="19"/>
      <c r="N21" s="19"/>
    </row>
    <row collapsed="false" customFormat="false" customHeight="false" hidden="false" ht="14.25" outlineLevel="0" r="22">
      <c r="A22" s="24" t="s">
        <v>18</v>
      </c>
      <c r="B22" s="19"/>
      <c r="C22" s="19"/>
      <c r="D22" s="19" t="n">
        <v>550</v>
      </c>
      <c r="E22" s="19"/>
      <c r="F22" s="20"/>
      <c r="G22" s="19"/>
      <c r="H22" s="19"/>
      <c r="I22" s="19"/>
      <c r="J22" s="19"/>
      <c r="K22" s="19"/>
      <c r="L22" s="19"/>
      <c r="M22" s="19"/>
      <c r="N22" s="19"/>
    </row>
    <row collapsed="false" customFormat="false" customHeight="false" hidden="false" ht="25.5" outlineLevel="0" r="23">
      <c r="A23" s="24" t="s">
        <v>19</v>
      </c>
      <c r="B23" s="19" t="n">
        <v>11500</v>
      </c>
      <c r="C23" s="19"/>
      <c r="D23" s="19"/>
      <c r="E23" s="19" t="n">
        <v>9543.48</v>
      </c>
      <c r="F23" s="20"/>
      <c r="G23" s="19" t="n">
        <v>8400</v>
      </c>
      <c r="H23" s="19"/>
      <c r="I23" s="19"/>
      <c r="J23" s="19"/>
      <c r="K23" s="19"/>
      <c r="L23" s="19"/>
      <c r="M23" s="19"/>
      <c r="N23" s="19" t="n">
        <f aca="false">SUM(B23:M23)</f>
        <v>29443.48</v>
      </c>
    </row>
    <row collapsed="false" customFormat="false" customHeight="false" hidden="false" ht="25.5" outlineLevel="0" r="24">
      <c r="A24" s="24" t="s">
        <v>20</v>
      </c>
      <c r="B24" s="19" t="n">
        <v>18722.35</v>
      </c>
      <c r="C24" s="19"/>
      <c r="D24" s="19"/>
      <c r="E24" s="19" t="n">
        <v>17065.64</v>
      </c>
      <c r="F24" s="20"/>
      <c r="G24" s="19"/>
      <c r="H24" s="19"/>
      <c r="I24" s="19"/>
      <c r="J24" s="19"/>
      <c r="K24" s="19"/>
      <c r="L24" s="19"/>
      <c r="M24" s="19"/>
      <c r="N24" s="19" t="n">
        <f aca="false">SUM(B24:M24)</f>
        <v>35787.99</v>
      </c>
    </row>
    <row collapsed="false" customFormat="false" customHeight="false" hidden="false" ht="14.25" outlineLevel="0" r="25">
      <c r="A25" s="24" t="s">
        <v>21</v>
      </c>
      <c r="B25" s="19" t="n">
        <v>0</v>
      </c>
      <c r="C25" s="19" t="n">
        <v>11900</v>
      </c>
      <c r="D25" s="19"/>
      <c r="E25" s="19"/>
      <c r="F25" s="20"/>
      <c r="G25" s="19"/>
      <c r="H25" s="19"/>
      <c r="I25" s="19"/>
      <c r="J25" s="19"/>
      <c r="K25" s="19"/>
      <c r="L25" s="19"/>
      <c r="M25" s="19"/>
      <c r="N25" s="19" t="n">
        <f aca="false">SUM(B25:M25)</f>
        <v>11900</v>
      </c>
    </row>
    <row collapsed="false" customFormat="false" customHeight="false" hidden="false" ht="14.25" outlineLevel="0" r="26">
      <c r="A26" s="24" t="s">
        <v>22</v>
      </c>
      <c r="B26" s="19"/>
      <c r="C26" s="19" t="n">
        <v>200</v>
      </c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</row>
    <row collapsed="false" customFormat="false" customHeight="false" hidden="false" ht="37.3" outlineLevel="0" r="27">
      <c r="A27" s="24" t="s">
        <v>23</v>
      </c>
      <c r="B27" s="19" t="n">
        <v>30000</v>
      </c>
      <c r="C27" s="19"/>
      <c r="D27" s="19"/>
      <c r="E27" s="19" t="n">
        <v>5000</v>
      </c>
      <c r="F27" s="20"/>
      <c r="G27" s="19" t="n">
        <f aca="false">10000</f>
        <v>10000</v>
      </c>
      <c r="H27" s="19"/>
      <c r="I27" s="19"/>
      <c r="J27" s="19"/>
      <c r="K27" s="19"/>
      <c r="L27" s="19"/>
      <c r="M27" s="19"/>
      <c r="N27" s="19" t="n">
        <f aca="false">SUM(B27:M27)</f>
        <v>45000</v>
      </c>
    </row>
    <row collapsed="false" customFormat="false" customHeight="false" hidden="false" ht="14.25" outlineLevel="0" r="28">
      <c r="A28" s="24" t="s">
        <v>24</v>
      </c>
      <c r="B28" s="19"/>
      <c r="C28" s="19"/>
      <c r="D28" s="19" t="n">
        <v>3000</v>
      </c>
      <c r="E28" s="19" t="n">
        <v>4500</v>
      </c>
      <c r="F28" s="20" t="n">
        <f aca="false">1500+4500</f>
        <v>6000</v>
      </c>
      <c r="G28" s="19"/>
      <c r="H28" s="19"/>
      <c r="I28" s="19"/>
      <c r="J28" s="19"/>
      <c r="K28" s="19"/>
      <c r="L28" s="19"/>
      <c r="M28" s="19"/>
      <c r="N28" s="19" t="n">
        <f aca="false">SUM(B28:M28)</f>
        <v>13500</v>
      </c>
    </row>
    <row collapsed="false" customFormat="false" customHeight="false" hidden="false" ht="14.25" outlineLevel="0" r="29">
      <c r="A29" s="24" t="s">
        <v>25</v>
      </c>
      <c r="B29" s="19" t="n">
        <v>3086</v>
      </c>
      <c r="C29" s="19" t="n">
        <v>3011</v>
      </c>
      <c r="D29" s="19" t="n">
        <v>3098</v>
      </c>
      <c r="E29" s="19" t="n">
        <v>3023</v>
      </c>
      <c r="F29" s="20" t="n">
        <f aca="false">2800+106+24+90+90+45+12+45</f>
        <v>3212</v>
      </c>
      <c r="G29" s="19" t="n">
        <f aca="false">2800+135+12</f>
        <v>2947</v>
      </c>
      <c r="H29" s="19"/>
      <c r="I29" s="19"/>
      <c r="J29" s="19"/>
      <c r="K29" s="19"/>
      <c r="L29" s="19"/>
      <c r="M29" s="19"/>
      <c r="N29" s="19" t="n">
        <f aca="false">SUM(B29:M29)</f>
        <v>18377</v>
      </c>
    </row>
  </sheetData>
  <printOptions headings="false" gridLines="false" gridLinesSet="true" horizontalCentered="false" verticalCentered="false"/>
  <pageMargins left="0.157638888888889" right="0.275694444444444" top="0.747916666666667" bottom="0.747916666666667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2015-12-25T20:22:12Z</dcterms:created>
  <dc:creator>Svetlana</dc:creator>
  <cp:lastModifiedBy>Admin</cp:lastModifiedBy>
  <cp:lastPrinted>2016-07-21T08:38:39Z</cp:lastPrinted>
  <dcterms:modified xsi:type="dcterms:W3CDTF">2016-07-19T12:12:29Z</dcterms:modified>
  <cp:revision>0</cp:revision>
</cp:coreProperties>
</file>