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 Villar\Documents\Documentos Fabio\Futmesa\Federação Paraibana de Futmesa\Ano 2017\"/>
    </mc:Choice>
  </mc:AlternateContent>
  <bookViews>
    <workbookView xWindow="240" yWindow="432" windowWidth="14952" windowHeight="8388"/>
  </bookViews>
  <sheets>
    <sheet name="Individual" sheetId="1" r:id="rId1"/>
    <sheet name="Grêmio" sheetId="2" state="hidden" r:id="rId2"/>
    <sheet name="Participantes Lista" sheetId="3" r:id="rId3"/>
    <sheet name="SESC" sheetId="4" r:id="rId4"/>
    <sheet name="Itabaiana" sheetId="5" r:id="rId5"/>
    <sheet name="Sapé" sheetId="6" r:id="rId6"/>
    <sheet name="João Pessoa" sheetId="7" r:id="rId7"/>
    <sheet name="Et05" sheetId="8" state="hidden" r:id="rId8"/>
  </sheets>
  <externalReferences>
    <externalReference r:id="rId9"/>
  </externalReferences>
  <definedNames>
    <definedName name="_xlnm._FilterDatabase" localSheetId="0" hidden="1">Individual!$A$6:$O$69</definedName>
    <definedName name="_xlnm.Print_Area" localSheetId="1">Grêmio!$A$1:$G$21</definedName>
    <definedName name="_xlnm.Print_Area" localSheetId="0">Individual!$A$1:$O$110</definedName>
    <definedName name="_xlnm.Print_Titles" localSheetId="0">Individual!$1:$6</definedName>
  </definedNames>
  <calcPr calcId="162913"/>
</workbook>
</file>

<file path=xl/calcChain.xml><?xml version="1.0" encoding="utf-8"?>
<calcChain xmlns="http://schemas.openxmlformats.org/spreadsheetml/2006/main">
  <c r="C4" i="6" l="1"/>
  <c r="B74" i="1"/>
  <c r="B50" i="1" l="1"/>
  <c r="B36" i="1"/>
  <c r="B73" i="1"/>
  <c r="B68" i="1"/>
  <c r="B43" i="1"/>
  <c r="B90" i="1" l="1"/>
  <c r="B66" i="1"/>
  <c r="B26" i="1"/>
  <c r="B58" i="1"/>
  <c r="B37" i="1"/>
  <c r="B22" i="1"/>
  <c r="B84" i="1"/>
  <c r="B82" i="1"/>
  <c r="B87" i="1"/>
  <c r="B14" i="1"/>
  <c r="B32" i="1"/>
  <c r="B81" i="1"/>
  <c r="B47" i="1"/>
  <c r="B85" i="1"/>
  <c r="B29" i="1"/>
  <c r="B60" i="1"/>
  <c r="B30" i="1"/>
  <c r="B15" i="1"/>
  <c r="B23" i="1"/>
  <c r="B46" i="1"/>
  <c r="B40" i="1"/>
  <c r="B13" i="1"/>
  <c r="B18" i="1"/>
  <c r="B57" i="1"/>
  <c r="B51" i="1"/>
  <c r="B86" i="1"/>
  <c r="B42" i="1"/>
  <c r="B35" i="1"/>
  <c r="B27" i="1"/>
  <c r="B55" i="1"/>
  <c r="B61" i="1"/>
  <c r="B25" i="1"/>
  <c r="B53" i="1"/>
  <c r="B39" i="1"/>
  <c r="B83" i="1"/>
  <c r="B17" i="1"/>
  <c r="B45" i="1"/>
  <c r="B10" i="1"/>
  <c r="B41" i="1"/>
  <c r="B52" i="1"/>
  <c r="B20" i="1"/>
  <c r="B9" i="1"/>
  <c r="B56" i="1"/>
  <c r="B48" i="1"/>
  <c r="B75" i="1"/>
  <c r="B59" i="1"/>
  <c r="B19" i="1"/>
  <c r="B88" i="1"/>
  <c r="B16" i="1"/>
  <c r="B44" i="1"/>
  <c r="B77" i="1"/>
  <c r="F77" i="1" s="1"/>
  <c r="B24" i="1"/>
  <c r="B33" i="1"/>
  <c r="B7" i="1"/>
  <c r="B31" i="1"/>
  <c r="B38" i="1"/>
  <c r="B8" i="1"/>
  <c r="B11" i="1"/>
  <c r="B63" i="1"/>
  <c r="B49" i="1"/>
  <c r="B12" i="1"/>
  <c r="B64" i="1"/>
  <c r="B21" i="1"/>
  <c r="B67" i="1"/>
  <c r="B89" i="1"/>
  <c r="B78" i="1"/>
  <c r="B34" i="1"/>
  <c r="B28" i="1"/>
  <c r="B54" i="1"/>
  <c r="B72" i="1"/>
  <c r="B76" i="1"/>
  <c r="A99" i="4"/>
  <c r="B98" i="4"/>
  <c r="C98" i="4" s="1"/>
  <c r="B97" i="4"/>
  <c r="C97" i="4" s="1"/>
  <c r="B96" i="4"/>
  <c r="C96" i="4" s="1"/>
  <c r="B95" i="4"/>
  <c r="C95" i="4" s="1"/>
  <c r="B94" i="4"/>
  <c r="C94" i="4" s="1"/>
  <c r="B93" i="4"/>
  <c r="C93" i="4" s="1"/>
  <c r="B92" i="4"/>
  <c r="C92" i="4" s="1"/>
  <c r="B91" i="4"/>
  <c r="C91" i="4" s="1"/>
  <c r="B90" i="4"/>
  <c r="C90" i="4" s="1"/>
  <c r="B89" i="4"/>
  <c r="C89" i="4" s="1"/>
  <c r="C88" i="4"/>
  <c r="C87" i="4"/>
  <c r="B86" i="4"/>
  <c r="C86" i="4" s="1"/>
  <c r="B85" i="4"/>
  <c r="C85" i="4" s="1"/>
  <c r="B84" i="4"/>
  <c r="C84" i="4" s="1"/>
  <c r="B83" i="4"/>
  <c r="C83" i="4" s="1"/>
  <c r="B82" i="4"/>
  <c r="C82" i="4" s="1"/>
  <c r="B81" i="4"/>
  <c r="C81" i="4" s="1"/>
  <c r="B80" i="4"/>
  <c r="C80" i="4" s="1"/>
  <c r="B79" i="4"/>
  <c r="C79" i="4" s="1"/>
  <c r="B78" i="4"/>
  <c r="C78" i="4" s="1"/>
  <c r="B77" i="4"/>
  <c r="C77" i="4" s="1"/>
  <c r="B76" i="4"/>
  <c r="C76" i="4" s="1"/>
  <c r="B75" i="4"/>
  <c r="C75" i="4" s="1"/>
  <c r="B74" i="4"/>
  <c r="C74" i="4" s="1"/>
  <c r="B73" i="4"/>
  <c r="C73" i="4" s="1"/>
  <c r="B72" i="4"/>
  <c r="C72" i="4" s="1"/>
  <c r="B71" i="4"/>
  <c r="C71" i="4" s="1"/>
  <c r="B70" i="4"/>
  <c r="C70" i="4" s="1"/>
  <c r="B69" i="4"/>
  <c r="C69" i="4" s="1"/>
  <c r="B68" i="4"/>
  <c r="C68" i="4" s="1"/>
  <c r="B67" i="4"/>
  <c r="C67" i="4" s="1"/>
  <c r="B66" i="4"/>
  <c r="C66" i="4" s="1"/>
  <c r="B65" i="4"/>
  <c r="C65" i="4" s="1"/>
  <c r="B64" i="4"/>
  <c r="C64" i="4" s="1"/>
  <c r="B63" i="4"/>
  <c r="C63" i="4" s="1"/>
  <c r="B62" i="4"/>
  <c r="C62" i="4" s="1"/>
  <c r="B61" i="4"/>
  <c r="C61" i="4" s="1"/>
  <c r="B60" i="4"/>
  <c r="C60" i="4" s="1"/>
  <c r="B59" i="4"/>
  <c r="C59" i="4" s="1"/>
  <c r="B58" i="4"/>
  <c r="C58" i="4" s="1"/>
  <c r="B57" i="4"/>
  <c r="C57" i="4" s="1"/>
  <c r="B56" i="4"/>
  <c r="C56" i="4" s="1"/>
  <c r="B55" i="4"/>
  <c r="C55" i="4" s="1"/>
  <c r="B54" i="4"/>
  <c r="C54" i="4" s="1"/>
  <c r="B53" i="4"/>
  <c r="C53" i="4" s="1"/>
  <c r="B52" i="4"/>
  <c r="C52" i="4" s="1"/>
  <c r="B51" i="4"/>
  <c r="C51" i="4" s="1"/>
  <c r="B50" i="4"/>
  <c r="C50" i="4" s="1"/>
  <c r="B49" i="4"/>
  <c r="C49" i="4" s="1"/>
  <c r="B48" i="4"/>
  <c r="C48" i="4" s="1"/>
  <c r="B47" i="4"/>
  <c r="C47" i="4" s="1"/>
  <c r="B46" i="4"/>
  <c r="C46" i="4" s="1"/>
  <c r="B45" i="4"/>
  <c r="C45" i="4" s="1"/>
  <c r="B44" i="4"/>
  <c r="C44" i="4" s="1"/>
  <c r="B43" i="4"/>
  <c r="C43" i="4" s="1"/>
  <c r="B42" i="4"/>
  <c r="C42" i="4" s="1"/>
  <c r="B41" i="4"/>
  <c r="C41" i="4" s="1"/>
  <c r="B40" i="4"/>
  <c r="C40" i="4" s="1"/>
  <c r="B39" i="4"/>
  <c r="C39" i="4" s="1"/>
  <c r="B38" i="4"/>
  <c r="C38" i="4" s="1"/>
  <c r="B37" i="4"/>
  <c r="C37" i="4" s="1"/>
  <c r="B36" i="4"/>
  <c r="C36" i="4" s="1"/>
  <c r="B35" i="4"/>
  <c r="C35" i="4" s="1"/>
  <c r="B34" i="4"/>
  <c r="C34" i="4" s="1"/>
  <c r="B33" i="4"/>
  <c r="C33" i="4" s="1"/>
  <c r="B32" i="4"/>
  <c r="C32" i="4" s="1"/>
  <c r="B31" i="4"/>
  <c r="C31" i="4" s="1"/>
  <c r="B30" i="4"/>
  <c r="C30" i="4" s="1"/>
  <c r="B29" i="4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B14" i="4"/>
  <c r="C14" i="4" s="1"/>
  <c r="B13" i="4"/>
  <c r="C13" i="4" s="1"/>
  <c r="B12" i="4"/>
  <c r="C12" i="4" s="1"/>
  <c r="B11" i="4"/>
  <c r="C11" i="4" s="1"/>
  <c r="B10" i="4"/>
  <c r="C10" i="4" s="1"/>
  <c r="B9" i="4"/>
  <c r="C9" i="4" s="1"/>
  <c r="B8" i="4"/>
  <c r="C8" i="4" s="1"/>
  <c r="B7" i="4"/>
  <c r="C7" i="4" s="1"/>
  <c r="B6" i="4"/>
  <c r="C6" i="4" s="1"/>
  <c r="B5" i="4"/>
  <c r="C5" i="4" s="1"/>
  <c r="B4" i="4"/>
  <c r="C4" i="4" s="1"/>
  <c r="B3" i="4"/>
  <c r="C3" i="4" s="1"/>
  <c r="C99" i="4" l="1"/>
  <c r="O106" i="1" l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45" i="1"/>
  <c r="M11" i="1" l="1"/>
  <c r="L11" i="1"/>
  <c r="I11" i="1"/>
  <c r="G11" i="1"/>
  <c r="F11" i="1"/>
  <c r="C11" i="1"/>
  <c r="A110" i="1" l="1"/>
  <c r="B21" i="2"/>
  <c r="G74" i="1" l="1"/>
  <c r="F73" i="1"/>
  <c r="G87" i="1"/>
  <c r="G51" i="1"/>
  <c r="G103" i="1"/>
  <c r="C99" i="1"/>
  <c r="C91" i="1"/>
  <c r="M71" i="1"/>
  <c r="F70" i="1"/>
  <c r="C90" i="1"/>
  <c r="F58" i="1"/>
  <c r="G37" i="1"/>
  <c r="F82" i="1"/>
  <c r="F81" i="1"/>
  <c r="C30" i="1"/>
  <c r="F46" i="1"/>
  <c r="G40" i="1"/>
  <c r="F57" i="1"/>
  <c r="G34" i="1"/>
  <c r="C59" i="1"/>
  <c r="C63" i="1"/>
  <c r="G24" i="1"/>
  <c r="G53" i="1"/>
  <c r="O39" i="1"/>
  <c r="O32" i="1"/>
  <c r="O26" i="1"/>
  <c r="O19" i="1"/>
  <c r="O14" i="1"/>
  <c r="O25" i="1"/>
  <c r="O11" i="1"/>
  <c r="O18" i="1"/>
  <c r="O13" i="1"/>
  <c r="O16" i="1" l="1"/>
  <c r="O40" i="1"/>
  <c r="O37" i="1"/>
  <c r="O15" i="1"/>
  <c r="O21" i="1"/>
  <c r="O44" i="1"/>
  <c r="O10" i="1"/>
  <c r="O22" i="1"/>
  <c r="O27" i="1"/>
  <c r="O12" i="1"/>
  <c r="O42" i="1"/>
  <c r="O31" i="1"/>
  <c r="O35" i="1"/>
  <c r="O20" i="1"/>
  <c r="O51" i="1"/>
  <c r="O28" i="1"/>
  <c r="O17" i="1"/>
  <c r="O36" i="1"/>
  <c r="O48" i="1"/>
  <c r="O41" i="1"/>
  <c r="O38" i="1"/>
  <c r="O23" i="1"/>
  <c r="O46" i="1"/>
  <c r="O30" i="1"/>
  <c r="O33" i="1"/>
  <c r="O34" i="1"/>
  <c r="O8" i="1"/>
  <c r="O9" i="1"/>
  <c r="C35" i="1"/>
  <c r="O24" i="1"/>
  <c r="C38" i="1"/>
  <c r="O43" i="1"/>
  <c r="F83" i="1"/>
  <c r="O29" i="1"/>
  <c r="M49" i="1"/>
  <c r="O49" i="1"/>
  <c r="G19" i="1"/>
  <c r="O50" i="1"/>
  <c r="C45" i="1"/>
  <c r="O47" i="1"/>
  <c r="C77" i="1"/>
  <c r="C64" i="1"/>
  <c r="G25" i="1"/>
  <c r="L75" i="1"/>
  <c r="G20" i="1"/>
  <c r="C67" i="1"/>
  <c r="G35" i="1"/>
  <c r="G39" i="1"/>
  <c r="G55" i="1"/>
  <c r="G61" i="1"/>
  <c r="C52" i="1"/>
  <c r="C39" i="1"/>
  <c r="C54" i="1"/>
  <c r="F76" i="1"/>
  <c r="F9" i="1"/>
  <c r="G48" i="1"/>
  <c r="C55" i="1"/>
  <c r="C61" i="1"/>
  <c r="G52" i="1"/>
  <c r="G63" i="1"/>
  <c r="C40" i="1"/>
  <c r="C37" i="1"/>
  <c r="C53" i="1"/>
  <c r="C34" i="1"/>
  <c r="I56" i="1"/>
  <c r="G28" i="1"/>
  <c r="G38" i="1"/>
  <c r="G54" i="1"/>
  <c r="L64" i="1"/>
  <c r="M8" i="1"/>
  <c r="I8" i="1"/>
  <c r="L8" i="1"/>
  <c r="G8" i="1"/>
  <c r="C8" i="1"/>
  <c r="M89" i="1"/>
  <c r="I89" i="1"/>
  <c r="L89" i="1"/>
  <c r="G89" i="1"/>
  <c r="C89" i="1"/>
  <c r="L7" i="1"/>
  <c r="G7" i="1"/>
  <c r="C7" i="1"/>
  <c r="M7" i="1"/>
  <c r="L18" i="1"/>
  <c r="I18" i="1"/>
  <c r="G18" i="1"/>
  <c r="C18" i="1"/>
  <c r="F18" i="1"/>
  <c r="L26" i="1"/>
  <c r="G26" i="1"/>
  <c r="C26" i="1"/>
  <c r="M26" i="1"/>
  <c r="F26" i="1"/>
  <c r="L95" i="1"/>
  <c r="F95" i="1"/>
  <c r="M95" i="1"/>
  <c r="C95" i="1"/>
  <c r="I95" i="1"/>
  <c r="G21" i="1"/>
  <c r="F78" i="1"/>
  <c r="F16" i="1"/>
  <c r="F7" i="1"/>
  <c r="L31" i="1"/>
  <c r="G31" i="1"/>
  <c r="M31" i="1"/>
  <c r="F31" i="1"/>
  <c r="L27" i="1"/>
  <c r="G27" i="1"/>
  <c r="C27" i="1"/>
  <c r="I27" i="1"/>
  <c r="F27" i="1"/>
  <c r="L10" i="1"/>
  <c r="G10" i="1"/>
  <c r="C10" i="1"/>
  <c r="M10" i="1"/>
  <c r="F10" i="1"/>
  <c r="L17" i="1"/>
  <c r="G17" i="1"/>
  <c r="C17" i="1"/>
  <c r="I17" i="1"/>
  <c r="F17" i="1"/>
  <c r="L56" i="1"/>
  <c r="G56" i="1"/>
  <c r="C56" i="1"/>
  <c r="M56" i="1"/>
  <c r="F56" i="1"/>
  <c r="L42" i="1"/>
  <c r="G42" i="1"/>
  <c r="C42" i="1"/>
  <c r="I42" i="1"/>
  <c r="F42" i="1"/>
  <c r="L88" i="1"/>
  <c r="G88" i="1"/>
  <c r="C88" i="1"/>
  <c r="M88" i="1"/>
  <c r="F88" i="1"/>
  <c r="L49" i="1"/>
  <c r="G49" i="1"/>
  <c r="C49" i="1"/>
  <c r="I49" i="1"/>
  <c r="F49" i="1"/>
  <c r="M12" i="1"/>
  <c r="I12" i="1"/>
  <c r="L12" i="1"/>
  <c r="G12" i="1"/>
  <c r="C12" i="1"/>
  <c r="F12" i="1"/>
  <c r="M44" i="1"/>
  <c r="I44" i="1"/>
  <c r="L44" i="1"/>
  <c r="G44" i="1"/>
  <c r="C44" i="1"/>
  <c r="F44" i="1"/>
  <c r="M86" i="1"/>
  <c r="I86" i="1"/>
  <c r="G86" i="1"/>
  <c r="C86" i="1"/>
  <c r="L86" i="1"/>
  <c r="F86" i="1"/>
  <c r="M13" i="1"/>
  <c r="I13" i="1"/>
  <c r="G13" i="1"/>
  <c r="C13" i="1"/>
  <c r="F13" i="1"/>
  <c r="L13" i="1"/>
  <c r="M15" i="1"/>
  <c r="I15" i="1"/>
  <c r="L15" i="1"/>
  <c r="G15" i="1"/>
  <c r="C15" i="1"/>
  <c r="F15" i="1"/>
  <c r="M85" i="1"/>
  <c r="I85" i="1"/>
  <c r="L85" i="1"/>
  <c r="G85" i="1"/>
  <c r="C85" i="1"/>
  <c r="F85" i="1"/>
  <c r="M14" i="1"/>
  <c r="I14" i="1"/>
  <c r="G14" i="1"/>
  <c r="C14" i="1"/>
  <c r="F14" i="1"/>
  <c r="M22" i="1"/>
  <c r="I22" i="1"/>
  <c r="L22" i="1"/>
  <c r="G22" i="1"/>
  <c r="C22" i="1"/>
  <c r="F22" i="1"/>
  <c r="M66" i="1"/>
  <c r="I66" i="1"/>
  <c r="L66" i="1"/>
  <c r="G66" i="1"/>
  <c r="C66" i="1"/>
  <c r="F66" i="1"/>
  <c r="M80" i="1"/>
  <c r="I80" i="1"/>
  <c r="L80" i="1"/>
  <c r="G80" i="1"/>
  <c r="C80" i="1"/>
  <c r="F80" i="1"/>
  <c r="M50" i="1"/>
  <c r="I50" i="1"/>
  <c r="G50" i="1"/>
  <c r="C50" i="1"/>
  <c r="L50" i="1"/>
  <c r="F50" i="1"/>
  <c r="M69" i="1"/>
  <c r="I69" i="1"/>
  <c r="G69" i="1"/>
  <c r="F69" i="1"/>
  <c r="L69" i="1"/>
  <c r="C69" i="1"/>
  <c r="M92" i="1"/>
  <c r="I92" i="1"/>
  <c r="L92" i="1"/>
  <c r="C92" i="1"/>
  <c r="G92" i="1"/>
  <c r="M96" i="1"/>
  <c r="I96" i="1"/>
  <c r="L96" i="1"/>
  <c r="G96" i="1"/>
  <c r="F96" i="1"/>
  <c r="C96" i="1"/>
  <c r="M100" i="1"/>
  <c r="I100" i="1"/>
  <c r="C100" i="1"/>
  <c r="G100" i="1"/>
  <c r="M104" i="1"/>
  <c r="I104" i="1"/>
  <c r="L104" i="1"/>
  <c r="G104" i="1"/>
  <c r="F104" i="1"/>
  <c r="C104" i="1"/>
  <c r="I21" i="1"/>
  <c r="M21" i="1"/>
  <c r="F35" i="1"/>
  <c r="F39" i="1"/>
  <c r="C75" i="1"/>
  <c r="F55" i="1"/>
  <c r="F61" i="1"/>
  <c r="F53" i="1"/>
  <c r="F34" i="1"/>
  <c r="F92" i="1"/>
  <c r="M27" i="1"/>
  <c r="I88" i="1"/>
  <c r="M78" i="1"/>
  <c r="I78" i="1"/>
  <c r="L78" i="1"/>
  <c r="G78" i="1"/>
  <c r="C78" i="1"/>
  <c r="M72" i="1"/>
  <c r="I72" i="1"/>
  <c r="L72" i="1"/>
  <c r="G72" i="1"/>
  <c r="C72" i="1"/>
  <c r="M83" i="1"/>
  <c r="I83" i="1"/>
  <c r="L83" i="1"/>
  <c r="G83" i="1"/>
  <c r="C83" i="1"/>
  <c r="L41" i="1"/>
  <c r="M41" i="1"/>
  <c r="I41" i="1"/>
  <c r="G41" i="1"/>
  <c r="C41" i="1"/>
  <c r="L29" i="1"/>
  <c r="M29" i="1"/>
  <c r="G29" i="1"/>
  <c r="C29" i="1"/>
  <c r="I29" i="1"/>
  <c r="F29" i="1"/>
  <c r="L32" i="1"/>
  <c r="M32" i="1"/>
  <c r="I32" i="1"/>
  <c r="G32" i="1"/>
  <c r="C32" i="1"/>
  <c r="F32" i="1"/>
  <c r="L36" i="1"/>
  <c r="M36" i="1"/>
  <c r="I36" i="1"/>
  <c r="G36" i="1"/>
  <c r="C36" i="1"/>
  <c r="F36" i="1"/>
  <c r="L71" i="1"/>
  <c r="I71" i="1"/>
  <c r="F71" i="1"/>
  <c r="C71" i="1"/>
  <c r="L103" i="1"/>
  <c r="I103" i="1"/>
  <c r="F103" i="1"/>
  <c r="M103" i="1"/>
  <c r="C103" i="1"/>
  <c r="L21" i="1"/>
  <c r="M18" i="1"/>
  <c r="I77" i="1"/>
  <c r="M77" i="1"/>
  <c r="M48" i="1"/>
  <c r="F48" i="1"/>
  <c r="L48" i="1"/>
  <c r="I48" i="1"/>
  <c r="I64" i="1"/>
  <c r="F64" i="1"/>
  <c r="M64" i="1"/>
  <c r="M25" i="1"/>
  <c r="F25" i="1"/>
  <c r="L25" i="1"/>
  <c r="I25" i="1"/>
  <c r="I75" i="1"/>
  <c r="F75" i="1"/>
  <c r="M75" i="1"/>
  <c r="M20" i="1"/>
  <c r="F20" i="1"/>
  <c r="L20" i="1"/>
  <c r="I20" i="1"/>
  <c r="I67" i="1"/>
  <c r="F67" i="1"/>
  <c r="M67" i="1"/>
  <c r="M19" i="1"/>
  <c r="F19" i="1"/>
  <c r="L19" i="1"/>
  <c r="I19" i="1"/>
  <c r="M45" i="1"/>
  <c r="I45" i="1"/>
  <c r="L45" i="1"/>
  <c r="F45" i="1"/>
  <c r="M24" i="1"/>
  <c r="I24" i="1"/>
  <c r="L24" i="1"/>
  <c r="F24" i="1"/>
  <c r="M59" i="1"/>
  <c r="I59" i="1"/>
  <c r="L59" i="1"/>
  <c r="F59" i="1"/>
  <c r="M51" i="1"/>
  <c r="I51" i="1"/>
  <c r="L51" i="1"/>
  <c r="F51" i="1"/>
  <c r="M40" i="1"/>
  <c r="I40" i="1"/>
  <c r="L40" i="1"/>
  <c r="F40" i="1"/>
  <c r="M30" i="1"/>
  <c r="I30" i="1"/>
  <c r="L30" i="1"/>
  <c r="F30" i="1"/>
  <c r="M47" i="1"/>
  <c r="I47" i="1"/>
  <c r="L47" i="1"/>
  <c r="F47" i="1"/>
  <c r="M87" i="1"/>
  <c r="I87" i="1"/>
  <c r="L87" i="1"/>
  <c r="F87" i="1"/>
  <c r="M37" i="1"/>
  <c r="I37" i="1"/>
  <c r="L37" i="1"/>
  <c r="F37" i="1"/>
  <c r="M90" i="1"/>
  <c r="I90" i="1"/>
  <c r="L90" i="1"/>
  <c r="F90" i="1"/>
  <c r="M68" i="1"/>
  <c r="I68" i="1"/>
  <c r="L68" i="1"/>
  <c r="F68" i="1"/>
  <c r="M74" i="1"/>
  <c r="I74" i="1"/>
  <c r="L74" i="1"/>
  <c r="F74" i="1"/>
  <c r="M65" i="1"/>
  <c r="I65" i="1"/>
  <c r="L65" i="1"/>
  <c r="G65" i="1"/>
  <c r="C65" i="1"/>
  <c r="F65" i="1"/>
  <c r="M93" i="1"/>
  <c r="I93" i="1"/>
  <c r="L93" i="1"/>
  <c r="G93" i="1"/>
  <c r="C93" i="1"/>
  <c r="F93" i="1"/>
  <c r="M97" i="1"/>
  <c r="I97" i="1"/>
  <c r="L97" i="1"/>
  <c r="G97" i="1"/>
  <c r="C97" i="1"/>
  <c r="F97" i="1"/>
  <c r="M101" i="1"/>
  <c r="I101" i="1"/>
  <c r="L101" i="1"/>
  <c r="G101" i="1"/>
  <c r="C101" i="1"/>
  <c r="F101" i="1"/>
  <c r="M105" i="1"/>
  <c r="I105" i="1"/>
  <c r="L105" i="1"/>
  <c r="G105" i="1"/>
  <c r="C105" i="1"/>
  <c r="F105" i="1"/>
  <c r="C31" i="1"/>
  <c r="C28" i="1"/>
  <c r="F89" i="1"/>
  <c r="F72" i="1"/>
  <c r="F41" i="1"/>
  <c r="G30" i="1"/>
  <c r="C47" i="1"/>
  <c r="G90" i="1"/>
  <c r="C68" i="1"/>
  <c r="G71" i="1"/>
  <c r="F100" i="1"/>
  <c r="I31" i="1"/>
  <c r="M17" i="1"/>
  <c r="L67" i="1"/>
  <c r="I7" i="1"/>
  <c r="L14" i="1"/>
  <c r="M76" i="1"/>
  <c r="I76" i="1"/>
  <c r="L76" i="1"/>
  <c r="G76" i="1"/>
  <c r="C76" i="1"/>
  <c r="M16" i="1"/>
  <c r="I16" i="1"/>
  <c r="L16" i="1"/>
  <c r="G16" i="1"/>
  <c r="C16" i="1"/>
  <c r="L9" i="1"/>
  <c r="I9" i="1"/>
  <c r="M9" i="1"/>
  <c r="G9" i="1"/>
  <c r="C9" i="1"/>
  <c r="L33" i="1"/>
  <c r="M33" i="1"/>
  <c r="I33" i="1"/>
  <c r="G33" i="1"/>
  <c r="C33" i="1"/>
  <c r="L23" i="1"/>
  <c r="M23" i="1"/>
  <c r="I23" i="1"/>
  <c r="G23" i="1"/>
  <c r="C23" i="1"/>
  <c r="F23" i="1"/>
  <c r="L84" i="1"/>
  <c r="I84" i="1"/>
  <c r="M84" i="1"/>
  <c r="G84" i="1"/>
  <c r="C84" i="1"/>
  <c r="F84" i="1"/>
  <c r="L79" i="1"/>
  <c r="M79" i="1"/>
  <c r="I79" i="1"/>
  <c r="G79" i="1"/>
  <c r="C79" i="1"/>
  <c r="F79" i="1"/>
  <c r="L91" i="1"/>
  <c r="F91" i="1"/>
  <c r="M91" i="1"/>
  <c r="I91" i="1"/>
  <c r="G91" i="1"/>
  <c r="L99" i="1"/>
  <c r="M99" i="1"/>
  <c r="F99" i="1"/>
  <c r="I99" i="1"/>
  <c r="G99" i="1"/>
  <c r="C21" i="1"/>
  <c r="F8" i="1"/>
  <c r="F33" i="1"/>
  <c r="M35" i="1"/>
  <c r="I35" i="1"/>
  <c r="L35" i="1"/>
  <c r="M28" i="1"/>
  <c r="I28" i="1"/>
  <c r="L28" i="1"/>
  <c r="M39" i="1"/>
  <c r="I39" i="1"/>
  <c r="L39" i="1"/>
  <c r="M38" i="1"/>
  <c r="I38" i="1"/>
  <c r="L38" i="1"/>
  <c r="M55" i="1"/>
  <c r="I55" i="1"/>
  <c r="L55" i="1"/>
  <c r="M54" i="1"/>
  <c r="I54" i="1"/>
  <c r="L54" i="1"/>
  <c r="M61" i="1"/>
  <c r="I61" i="1"/>
  <c r="L61" i="1"/>
  <c r="M52" i="1"/>
  <c r="I52" i="1"/>
  <c r="L52" i="1"/>
  <c r="M53" i="1"/>
  <c r="I53" i="1"/>
  <c r="L53" i="1"/>
  <c r="M63" i="1"/>
  <c r="I63" i="1"/>
  <c r="L63" i="1"/>
  <c r="M34" i="1"/>
  <c r="I34" i="1"/>
  <c r="L34" i="1"/>
  <c r="M57" i="1"/>
  <c r="I57" i="1"/>
  <c r="L57" i="1"/>
  <c r="G57" i="1"/>
  <c r="C57" i="1"/>
  <c r="M46" i="1"/>
  <c r="I46" i="1"/>
  <c r="L46" i="1"/>
  <c r="G46" i="1"/>
  <c r="C46" i="1"/>
  <c r="M60" i="1"/>
  <c r="I60" i="1"/>
  <c r="L60" i="1"/>
  <c r="G60" i="1"/>
  <c r="C60" i="1"/>
  <c r="M81" i="1"/>
  <c r="I81" i="1"/>
  <c r="L81" i="1"/>
  <c r="G81" i="1"/>
  <c r="C81" i="1"/>
  <c r="M82" i="1"/>
  <c r="I82" i="1"/>
  <c r="L82" i="1"/>
  <c r="G82" i="1"/>
  <c r="C82" i="1"/>
  <c r="M58" i="1"/>
  <c r="I58" i="1"/>
  <c r="L58" i="1"/>
  <c r="G58" i="1"/>
  <c r="C58" i="1"/>
  <c r="M43" i="1"/>
  <c r="I43" i="1"/>
  <c r="L43" i="1"/>
  <c r="G43" i="1"/>
  <c r="C43" i="1"/>
  <c r="M73" i="1"/>
  <c r="I73" i="1"/>
  <c r="L73" i="1"/>
  <c r="G73" i="1"/>
  <c r="C73" i="1"/>
  <c r="M70" i="1"/>
  <c r="I70" i="1"/>
  <c r="L70" i="1"/>
  <c r="G70" i="1"/>
  <c r="C70" i="1"/>
  <c r="M62" i="1"/>
  <c r="I62" i="1"/>
  <c r="L62" i="1"/>
  <c r="G62" i="1"/>
  <c r="C62" i="1"/>
  <c r="F62" i="1"/>
  <c r="M94" i="1"/>
  <c r="I94" i="1"/>
  <c r="L94" i="1"/>
  <c r="G94" i="1"/>
  <c r="C94" i="1"/>
  <c r="F94" i="1"/>
  <c r="M98" i="1"/>
  <c r="I98" i="1"/>
  <c r="L98" i="1"/>
  <c r="G98" i="1"/>
  <c r="C98" i="1"/>
  <c r="F98" i="1"/>
  <c r="M102" i="1"/>
  <c r="I102" i="1"/>
  <c r="L102" i="1"/>
  <c r="G102" i="1"/>
  <c r="C102" i="1"/>
  <c r="F102" i="1"/>
  <c r="M106" i="1"/>
  <c r="I106" i="1"/>
  <c r="L106" i="1"/>
  <c r="G106" i="1"/>
  <c r="C106" i="1"/>
  <c r="F106" i="1"/>
  <c r="F21" i="1"/>
  <c r="G77" i="1"/>
  <c r="C48" i="1"/>
  <c r="F28" i="1"/>
  <c r="G64" i="1"/>
  <c r="C25" i="1"/>
  <c r="F38" i="1"/>
  <c r="G75" i="1"/>
  <c r="C20" i="1"/>
  <c r="F54" i="1"/>
  <c r="G67" i="1"/>
  <c r="C19" i="1"/>
  <c r="F52" i="1"/>
  <c r="G45" i="1"/>
  <c r="C24" i="1"/>
  <c r="F63" i="1"/>
  <c r="G59" i="1"/>
  <c r="C51" i="1"/>
  <c r="F60" i="1"/>
  <c r="G47" i="1"/>
  <c r="C87" i="1"/>
  <c r="F43" i="1"/>
  <c r="G68" i="1"/>
  <c r="C74" i="1"/>
  <c r="G95" i="1"/>
  <c r="L77" i="1"/>
  <c r="I10" i="1"/>
  <c r="M42" i="1"/>
  <c r="I26" i="1"/>
  <c r="L100" i="1"/>
  <c r="O7" i="1"/>
  <c r="C107" i="1" l="1"/>
  <c r="I107" i="1"/>
  <c r="M107" i="1"/>
  <c r="L107" i="1"/>
  <c r="A106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G107" i="1" l="1"/>
  <c r="F107" i="1"/>
  <c r="P7" i="1"/>
  <c r="L6" i="1" l="1"/>
  <c r="M6" i="1" l="1"/>
  <c r="K6" i="1"/>
  <c r="J6" i="1"/>
  <c r="I6" i="1"/>
  <c r="A8" i="1" l="1"/>
  <c r="D12" i="2"/>
  <c r="A8" i="2"/>
  <c r="A9" i="2" s="1"/>
  <c r="A10" i="2" s="1"/>
  <c r="A11" i="2" s="1"/>
  <c r="A12" i="2" s="1"/>
  <c r="A13" i="2" s="1"/>
  <c r="A14" i="2" s="1"/>
  <c r="A15" i="2" s="1"/>
  <c r="A16" i="2" s="1"/>
  <c r="D18" i="2"/>
  <c r="D17" i="2"/>
  <c r="D10" i="2"/>
  <c r="D7" i="2"/>
  <c r="D9" i="2"/>
  <c r="D8" i="2"/>
  <c r="D11" i="2"/>
  <c r="D13" i="2"/>
  <c r="A9" i="1" l="1"/>
  <c r="P8" i="1"/>
  <c r="A10" i="1" l="1"/>
  <c r="P9" i="1"/>
  <c r="A11" i="1" l="1"/>
  <c r="P10" i="1"/>
  <c r="A12" i="1" l="1"/>
  <c r="P11" i="1"/>
  <c r="A13" i="1" l="1"/>
  <c r="P12" i="1"/>
  <c r="A14" i="1" l="1"/>
  <c r="P13" i="1"/>
  <c r="A15" i="1" l="1"/>
  <c r="P14" i="1"/>
  <c r="A16" i="1" l="1"/>
  <c r="P15" i="1"/>
  <c r="A17" i="1" l="1"/>
  <c r="P16" i="1"/>
  <c r="A18" i="1" l="1"/>
  <c r="P17" i="1"/>
  <c r="A19" i="1" l="1"/>
  <c r="P18" i="1"/>
  <c r="A20" i="1" l="1"/>
  <c r="P19" i="1"/>
  <c r="A21" i="1" l="1"/>
  <c r="P20" i="1"/>
  <c r="A22" i="1" l="1"/>
  <c r="P21" i="1"/>
  <c r="A23" i="1" l="1"/>
  <c r="P22" i="1"/>
  <c r="A24" i="1" l="1"/>
  <c r="P23" i="1"/>
  <c r="A25" i="1" l="1"/>
  <c r="P24" i="1"/>
  <c r="A26" i="1" l="1"/>
  <c r="P25" i="1"/>
  <c r="A27" i="1" l="1"/>
  <c r="P26" i="1"/>
  <c r="A28" i="1" l="1"/>
  <c r="P27" i="1"/>
  <c r="A29" i="1" l="1"/>
  <c r="P28" i="1"/>
  <c r="A30" i="1" l="1"/>
  <c r="P29" i="1"/>
  <c r="A31" i="1" l="1"/>
  <c r="P30" i="1"/>
  <c r="A32" i="1" l="1"/>
  <c r="P31" i="1"/>
  <c r="A33" i="1" l="1"/>
  <c r="P32" i="1"/>
  <c r="A34" i="1" l="1"/>
  <c r="P33" i="1"/>
  <c r="A35" i="1" l="1"/>
  <c r="P34" i="1"/>
  <c r="A36" i="1" l="1"/>
  <c r="P35" i="1"/>
  <c r="A37" i="1" l="1"/>
  <c r="P36" i="1"/>
  <c r="A38" i="1" l="1"/>
  <c r="P37" i="1"/>
  <c r="A39" i="1" l="1"/>
  <c r="P38" i="1"/>
  <c r="A40" i="1" l="1"/>
  <c r="P39" i="1"/>
  <c r="A41" i="1" l="1"/>
  <c r="P40" i="1"/>
  <c r="A42" i="1" l="1"/>
  <c r="P41" i="1"/>
  <c r="A43" i="1" l="1"/>
  <c r="P42" i="1"/>
  <c r="A44" i="1" l="1"/>
  <c r="P43" i="1"/>
  <c r="A45" i="1" l="1"/>
  <c r="P44" i="1"/>
  <c r="A46" i="1" l="1"/>
  <c r="P45" i="1"/>
  <c r="A47" i="1" l="1"/>
  <c r="P46" i="1"/>
  <c r="A48" i="1" l="1"/>
  <c r="P47" i="1"/>
  <c r="A49" i="1" l="1"/>
  <c r="P48" i="1"/>
  <c r="A50" i="1" l="1"/>
  <c r="P49" i="1"/>
  <c r="A51" i="1" l="1"/>
  <c r="P50" i="1"/>
  <c r="A52" i="1" l="1"/>
  <c r="P51" i="1"/>
  <c r="A53" i="1" l="1"/>
  <c r="P52" i="1"/>
  <c r="A54" i="1" l="1"/>
  <c r="P53" i="1"/>
  <c r="A55" i="1" l="1"/>
  <c r="P54" i="1"/>
  <c r="A56" i="1" l="1"/>
  <c r="P55" i="1"/>
  <c r="A57" i="1" l="1"/>
  <c r="P56" i="1"/>
  <c r="A58" i="1" l="1"/>
  <c r="P57" i="1"/>
  <c r="A59" i="1" l="1"/>
  <c r="P58" i="1"/>
  <c r="A60" i="1" l="1"/>
  <c r="P59" i="1"/>
  <c r="A61" i="1" l="1"/>
  <c r="P60" i="1"/>
  <c r="A62" i="1" l="1"/>
  <c r="P61" i="1"/>
  <c r="A63" i="1" l="1"/>
  <c r="P62" i="1"/>
  <c r="A64" i="1" l="1"/>
  <c r="P63" i="1"/>
  <c r="A65" i="1" l="1"/>
  <c r="P64" i="1"/>
  <c r="A66" i="1" l="1"/>
  <c r="P65" i="1"/>
  <c r="A67" i="1" l="1"/>
  <c r="P66" i="1"/>
  <c r="A68" i="1" l="1"/>
  <c r="P67" i="1"/>
  <c r="A69" i="1" l="1"/>
  <c r="P68" i="1"/>
  <c r="A70" i="1" l="1"/>
  <c r="P69" i="1"/>
  <c r="A71" i="1" l="1"/>
  <c r="P70" i="1"/>
  <c r="A72" i="1" l="1"/>
  <c r="P71" i="1"/>
  <c r="A73" i="1" l="1"/>
  <c r="P72" i="1"/>
  <c r="A74" i="1" l="1"/>
  <c r="P73" i="1"/>
  <c r="A75" i="1" l="1"/>
  <c r="P74" i="1"/>
  <c r="A76" i="1" l="1"/>
  <c r="P75" i="1"/>
  <c r="A77" i="1" l="1"/>
  <c r="P76" i="1"/>
  <c r="A78" i="1" l="1"/>
  <c r="P77" i="1"/>
  <c r="A79" i="1" l="1"/>
  <c r="P78" i="1"/>
  <c r="A80" i="1" l="1"/>
  <c r="P79" i="1"/>
  <c r="A81" i="1" l="1"/>
  <c r="P80" i="1"/>
  <c r="A82" i="1" l="1"/>
  <c r="P81" i="1"/>
  <c r="A83" i="1" l="1"/>
  <c r="P82" i="1"/>
  <c r="A84" i="1" l="1"/>
  <c r="P83" i="1"/>
  <c r="A85" i="1" l="1"/>
  <c r="P84" i="1"/>
  <c r="A86" i="1" l="1"/>
  <c r="P85" i="1"/>
  <c r="A87" i="1" l="1"/>
  <c r="P86" i="1"/>
  <c r="A88" i="1" l="1"/>
  <c r="P87" i="1"/>
  <c r="A89" i="1" l="1"/>
  <c r="P88" i="1"/>
  <c r="P89" i="1" l="1"/>
  <c r="A90" i="1"/>
  <c r="A91" i="1" l="1"/>
  <c r="P90" i="1"/>
  <c r="A92" i="1" l="1"/>
  <c r="P91" i="1"/>
  <c r="A93" i="1" l="1"/>
  <c r="P92" i="1"/>
  <c r="A94" i="1" l="1"/>
  <c r="P93" i="1"/>
  <c r="A95" i="1" l="1"/>
  <c r="P94" i="1"/>
  <c r="A96" i="1" l="1"/>
  <c r="A97" i="1" s="1"/>
  <c r="P95" i="1"/>
  <c r="A98" i="1" l="1"/>
  <c r="P97" i="1"/>
  <c r="A99" i="1" l="1"/>
  <c r="P98" i="1"/>
  <c r="A100" i="1" l="1"/>
  <c r="P99" i="1"/>
  <c r="P100" i="1" l="1"/>
  <c r="A101" i="1"/>
  <c r="A102" i="1" l="1"/>
  <c r="P101" i="1"/>
  <c r="P102" i="1" l="1"/>
  <c r="A103" i="1"/>
  <c r="A104" i="1" l="1"/>
  <c r="P103" i="1"/>
  <c r="P104" i="1" l="1"/>
  <c r="A105" i="1"/>
  <c r="A106" i="1" l="1"/>
  <c r="P105" i="1"/>
  <c r="P106" i="1" l="1"/>
  <c r="P107" i="1"/>
  <c r="D100" i="1" l="1"/>
  <c r="D25" i="1"/>
  <c r="J101" i="1"/>
  <c r="J91" i="1"/>
  <c r="J21" i="1"/>
  <c r="J27" i="1"/>
  <c r="D97" i="1"/>
  <c r="J98" i="1"/>
  <c r="D88" i="1"/>
  <c r="D37" i="1"/>
  <c r="J59" i="1"/>
  <c r="J55" i="1"/>
  <c r="D59" i="1"/>
  <c r="D82" i="1"/>
  <c r="J81" i="1"/>
  <c r="D70" i="1"/>
  <c r="D84" i="1"/>
  <c r="D102" i="1"/>
  <c r="D9" i="1"/>
  <c r="J104" i="1"/>
  <c r="J62" i="1"/>
  <c r="D87" i="1"/>
  <c r="J105" i="1"/>
  <c r="D73" i="1"/>
  <c r="J48" i="1"/>
  <c r="D54" i="1"/>
  <c r="J38" i="1"/>
  <c r="D83" i="1"/>
  <c r="J19" i="1"/>
  <c r="J94" i="1"/>
  <c r="D81" i="1"/>
  <c r="D32" i="1"/>
  <c r="J15" i="1"/>
  <c r="J39" i="1"/>
  <c r="J54" i="1"/>
  <c r="J51" i="1"/>
  <c r="J58" i="1"/>
  <c r="J33" i="1"/>
  <c r="J47" i="1"/>
  <c r="J85" i="1"/>
  <c r="J100" i="1"/>
  <c r="D10" i="1"/>
  <c r="D46" i="1"/>
  <c r="D42" i="1"/>
  <c r="J79" i="1"/>
  <c r="D48" i="1"/>
  <c r="D43" i="1"/>
  <c r="J40" i="1"/>
  <c r="D94" i="1"/>
  <c r="J72" i="1"/>
  <c r="D60" i="1"/>
  <c r="J34" i="1"/>
  <c r="J29" i="1"/>
  <c r="J92" i="1"/>
  <c r="D22" i="1"/>
  <c r="J44" i="1"/>
  <c r="D39" i="1"/>
  <c r="D50" i="1"/>
  <c r="D8" i="1"/>
  <c r="D20" i="1"/>
  <c r="D62" i="1"/>
  <c r="D72" i="1"/>
  <c r="D21" i="1"/>
  <c r="D71" i="1"/>
  <c r="D105" i="1"/>
  <c r="J45" i="1"/>
  <c r="D26" i="1"/>
  <c r="D34" i="1"/>
  <c r="D16" i="1"/>
  <c r="J7" i="1"/>
  <c r="J18" i="1"/>
  <c r="D38" i="1"/>
  <c r="J97" i="1"/>
  <c r="D15" i="1"/>
  <c r="D76" i="1"/>
  <c r="J73" i="1"/>
  <c r="D106" i="1"/>
  <c r="J61" i="1"/>
  <c r="D93" i="1"/>
  <c r="D101" i="1"/>
  <c r="D91" i="1"/>
  <c r="J63" i="1"/>
  <c r="J25" i="1"/>
  <c r="J26" i="1"/>
  <c r="J36" i="1"/>
  <c r="D69" i="1"/>
  <c r="J60" i="1"/>
  <c r="D55" i="1"/>
  <c r="D45" i="1"/>
  <c r="D77" i="1"/>
  <c r="D35" i="1"/>
  <c r="D29" i="1"/>
  <c r="J10" i="1"/>
  <c r="D92" i="1"/>
  <c r="J43" i="1"/>
  <c r="J42" i="1"/>
  <c r="J11" i="1"/>
  <c r="J82" i="1"/>
  <c r="J16" i="1"/>
  <c r="J75" i="1"/>
  <c r="D17" i="1"/>
  <c r="D57" i="1"/>
  <c r="D56" i="1"/>
  <c r="J23" i="1"/>
  <c r="D40" i="1"/>
  <c r="J78" i="1"/>
  <c r="D24" i="1"/>
  <c r="D31" i="1"/>
  <c r="D78" i="1"/>
  <c r="D44" i="1"/>
  <c r="D104" i="1"/>
  <c r="J102" i="1"/>
  <c r="J57" i="1"/>
  <c r="J56" i="1"/>
  <c r="D75" i="1"/>
  <c r="J32" i="1"/>
  <c r="D7" i="1"/>
  <c r="J22" i="1"/>
  <c r="D64" i="1"/>
  <c r="D27" i="1"/>
  <c r="J93" i="1"/>
  <c r="D90" i="1"/>
  <c r="D51" i="1"/>
  <c r="J30" i="1"/>
  <c r="J20" i="1"/>
  <c r="J12" i="1"/>
  <c r="J64" i="1"/>
  <c r="D68" i="1"/>
  <c r="D86" i="1"/>
  <c r="D58" i="1"/>
  <c r="D19" i="1"/>
  <c r="D85" i="1"/>
  <c r="J83" i="1"/>
  <c r="J28" i="1"/>
  <c r="J69" i="1"/>
  <c r="J53" i="1"/>
  <c r="J66" i="1"/>
  <c r="J13" i="1"/>
  <c r="D99" i="1"/>
  <c r="J90" i="1"/>
  <c r="J49" i="1"/>
  <c r="D98" i="1"/>
  <c r="D47" i="1"/>
  <c r="D103" i="1"/>
  <c r="J70" i="1"/>
  <c r="D79" i="1"/>
  <c r="D63" i="1"/>
  <c r="J99" i="1"/>
  <c r="D28" i="1"/>
  <c r="D11" i="1"/>
  <c r="D65" i="1"/>
  <c r="D80" i="1"/>
  <c r="J76" i="1"/>
  <c r="J35" i="1"/>
  <c r="J46" i="1"/>
  <c r="J74" i="1"/>
  <c r="J87" i="1"/>
  <c r="D30" i="1"/>
  <c r="J77" i="1"/>
  <c r="J103" i="1"/>
  <c r="J96" i="1"/>
  <c r="J52" i="1"/>
  <c r="J68" i="1"/>
  <c r="D49" i="1"/>
  <c r="D89" i="1"/>
  <c r="D23" i="1"/>
  <c r="J84" i="1"/>
  <c r="J71" i="1"/>
  <c r="J95" i="1"/>
  <c r="D95" i="1"/>
  <c r="D14" i="1"/>
  <c r="J24" i="1"/>
  <c r="J50" i="1"/>
  <c r="D18" i="1"/>
  <c r="J41" i="1"/>
  <c r="D52" i="1"/>
  <c r="J88" i="1"/>
  <c r="J106" i="1"/>
  <c r="D33" i="1"/>
  <c r="D74" i="1"/>
  <c r="J8" i="1"/>
  <c r="J65" i="1"/>
  <c r="J31" i="1"/>
  <c r="J80" i="1"/>
  <c r="J86" i="1"/>
  <c r="J17" i="1"/>
  <c r="J37" i="1"/>
  <c r="D53" i="1"/>
  <c r="J89" i="1"/>
  <c r="D61" i="1"/>
  <c r="D66" i="1"/>
  <c r="D96" i="1"/>
  <c r="J67" i="1"/>
  <c r="D41" i="1"/>
  <c r="J9" i="1"/>
  <c r="J14" i="1"/>
  <c r="D13" i="1"/>
  <c r="D67" i="1"/>
  <c r="D12" i="1"/>
  <c r="D36" i="1"/>
  <c r="J107" i="1" l="1"/>
  <c r="D107" i="1"/>
  <c r="K15" i="1" l="1"/>
  <c r="N15" i="1" s="1"/>
  <c r="K61" i="1"/>
  <c r="N61" i="1" s="1"/>
  <c r="K70" i="1"/>
  <c r="N70" i="1" s="1"/>
  <c r="E34" i="1"/>
  <c r="H34" i="1" s="1"/>
  <c r="E17" i="1"/>
  <c r="H17" i="1" s="1"/>
  <c r="E55" i="1"/>
  <c r="H55" i="1" s="1"/>
  <c r="E21" i="1"/>
  <c r="H21" i="1" s="1"/>
  <c r="K12" i="1"/>
  <c r="N12" i="1" s="1"/>
  <c r="K51" i="1"/>
  <c r="N51" i="1" s="1"/>
  <c r="E65" i="1"/>
  <c r="H65" i="1" s="1"/>
  <c r="E53" i="1"/>
  <c r="H53" i="1" s="1"/>
  <c r="K63" i="1"/>
  <c r="N63" i="1" s="1"/>
  <c r="K22" i="1"/>
  <c r="N22" i="1" s="1"/>
  <c r="E41" i="1"/>
  <c r="H41" i="1" s="1"/>
  <c r="E94" i="1"/>
  <c r="H94" i="1" s="1"/>
  <c r="E24" i="1"/>
  <c r="H24" i="1" s="1"/>
  <c r="E90" i="1"/>
  <c r="H90" i="1" s="1"/>
  <c r="K81" i="1"/>
  <c r="N81" i="1" s="1"/>
  <c r="E67" i="1"/>
  <c r="H67" i="1" s="1"/>
  <c r="K69" i="1"/>
  <c r="N69" i="1" s="1"/>
  <c r="E93" i="1"/>
  <c r="H93" i="1" s="1"/>
  <c r="E72" i="1"/>
  <c r="H72" i="1" s="1"/>
  <c r="K94" i="1"/>
  <c r="N94" i="1" s="1"/>
  <c r="K68" i="1"/>
  <c r="N68" i="1" s="1"/>
  <c r="E75" i="1"/>
  <c r="H75" i="1" s="1"/>
  <c r="K91" i="1"/>
  <c r="N91" i="1" s="1"/>
  <c r="E57" i="1"/>
  <c r="H57" i="1" s="1"/>
  <c r="E102" i="1"/>
  <c r="H102" i="1" s="1"/>
  <c r="K93" i="1"/>
  <c r="N93" i="1" s="1"/>
  <c r="E44" i="1"/>
  <c r="H44" i="1" s="1"/>
  <c r="E47" i="1"/>
  <c r="H47" i="1" s="1"/>
  <c r="K37" i="1"/>
  <c r="N37" i="1" s="1"/>
  <c r="E32" i="1"/>
  <c r="H32" i="1" s="1"/>
  <c r="K58" i="1"/>
  <c r="N58" i="1" s="1"/>
  <c r="E84" i="1"/>
  <c r="H84" i="1" s="1"/>
  <c r="K95" i="1"/>
  <c r="N95" i="1" s="1"/>
  <c r="K96" i="1"/>
  <c r="N96" i="1" s="1"/>
  <c r="K80" i="1"/>
  <c r="N80" i="1" s="1"/>
  <c r="K89" i="1"/>
  <c r="N89" i="1" s="1"/>
  <c r="E101" i="1"/>
  <c r="H101" i="1" s="1"/>
  <c r="E106" i="1"/>
  <c r="H106" i="1" s="1"/>
  <c r="E38" i="1"/>
  <c r="H38" i="1" s="1"/>
  <c r="K56" i="1"/>
  <c r="N56" i="1" s="1"/>
  <c r="E30" i="1"/>
  <c r="H30" i="1" s="1"/>
  <c r="E48" i="1"/>
  <c r="H48" i="1" s="1"/>
  <c r="E98" i="1"/>
  <c r="H98" i="1" s="1"/>
  <c r="K14" i="1"/>
  <c r="N14" i="1" s="1"/>
  <c r="E23" i="1"/>
  <c r="H23" i="1" s="1"/>
  <c r="E50" i="1"/>
  <c r="H50" i="1" s="1"/>
  <c r="E76" i="1"/>
  <c r="H76" i="1" s="1"/>
  <c r="E16" i="1"/>
  <c r="H16" i="1" s="1"/>
  <c r="K100" i="1"/>
  <c r="N100" i="1" s="1"/>
  <c r="K101" i="1"/>
  <c r="N101" i="1" s="1"/>
  <c r="E62" i="1"/>
  <c r="H62" i="1" s="1"/>
  <c r="K50" i="1"/>
  <c r="N50" i="1" s="1"/>
  <c r="E22" i="1"/>
  <c r="H22" i="1" s="1"/>
  <c r="K8" i="1"/>
  <c r="K19" i="1"/>
  <c r="N19" i="1" s="1"/>
  <c r="K54" i="1"/>
  <c r="N54" i="1" s="1"/>
  <c r="E66" i="1"/>
  <c r="H66" i="1" s="1"/>
  <c r="K66" i="1"/>
  <c r="N66" i="1" s="1"/>
  <c r="E8" i="1"/>
  <c r="K9" i="1"/>
  <c r="N9" i="1" s="1"/>
  <c r="E87" i="1"/>
  <c r="H87" i="1" s="1"/>
  <c r="K92" i="1"/>
  <c r="N92" i="1" s="1"/>
  <c r="E95" i="1"/>
  <c r="H95" i="1" s="1"/>
  <c r="K60" i="1"/>
  <c r="N60" i="1" s="1"/>
  <c r="K11" i="1"/>
  <c r="N11" i="1" s="1"/>
  <c r="E78" i="1"/>
  <c r="H78" i="1" s="1"/>
  <c r="K16" i="1"/>
  <c r="N16" i="1" s="1"/>
  <c r="E60" i="1"/>
  <c r="H60" i="1" s="1"/>
  <c r="E31" i="1"/>
  <c r="H31" i="1" s="1"/>
  <c r="E33" i="1"/>
  <c r="H33" i="1" s="1"/>
  <c r="E64" i="1"/>
  <c r="H64" i="1" s="1"/>
  <c r="K99" i="1"/>
  <c r="N99" i="1" s="1"/>
  <c r="E103" i="1"/>
  <c r="H103" i="1" s="1"/>
  <c r="K44" i="1"/>
  <c r="N44" i="1" s="1"/>
  <c r="E52" i="1"/>
  <c r="H52" i="1" s="1"/>
  <c r="K10" i="1"/>
  <c r="N10" i="1" s="1"/>
  <c r="K62" i="1"/>
  <c r="N62" i="1" s="1"/>
  <c r="K26" i="1"/>
  <c r="N26" i="1" s="1"/>
  <c r="K78" i="1"/>
  <c r="N78" i="1" s="1"/>
  <c r="K45" i="1"/>
  <c r="N45" i="1" s="1"/>
  <c r="K104" i="1"/>
  <c r="N104" i="1" s="1"/>
  <c r="E35" i="1"/>
  <c r="H35" i="1" s="1"/>
  <c r="E96" i="1"/>
  <c r="H96" i="1" s="1"/>
  <c r="K73" i="1"/>
  <c r="N73" i="1" s="1"/>
  <c r="K76" i="1"/>
  <c r="N76" i="1" s="1"/>
  <c r="E82" i="1"/>
  <c r="H82" i="1" s="1"/>
  <c r="E49" i="1"/>
  <c r="H49" i="1" s="1"/>
  <c r="K97" i="1"/>
  <c r="N97" i="1" s="1"/>
  <c r="E18" i="1"/>
  <c r="H18" i="1" s="1"/>
  <c r="E11" i="1"/>
  <c r="H11" i="1" s="1"/>
  <c r="E39" i="1"/>
  <c r="H39" i="1" s="1"/>
  <c r="K46" i="1"/>
  <c r="N46" i="1" s="1"/>
  <c r="E59" i="1"/>
  <c r="H59" i="1" s="1"/>
  <c r="K27" i="1"/>
  <c r="N27" i="1" s="1"/>
  <c r="E61" i="1"/>
  <c r="H61" i="1" s="1"/>
  <c r="K57" i="1"/>
  <c r="N57" i="1" s="1"/>
  <c r="E14" i="1"/>
  <c r="H14" i="1" s="1"/>
  <c r="E10" i="1"/>
  <c r="H10" i="1" s="1"/>
  <c r="K52" i="1"/>
  <c r="N52" i="1" s="1"/>
  <c r="E68" i="1"/>
  <c r="H68" i="1" s="1"/>
  <c r="K25" i="1"/>
  <c r="N25" i="1" s="1"/>
  <c r="K103" i="1"/>
  <c r="N103" i="1" s="1"/>
  <c r="E46" i="1"/>
  <c r="H46" i="1" s="1"/>
  <c r="E54" i="1"/>
  <c r="H54" i="1" s="1"/>
  <c r="K98" i="1"/>
  <c r="N98" i="1" s="1"/>
  <c r="E29" i="1"/>
  <c r="H29" i="1" s="1"/>
  <c r="E28" i="1"/>
  <c r="H28" i="1" s="1"/>
  <c r="E25" i="1"/>
  <c r="H25" i="1" s="1"/>
  <c r="K7" i="1"/>
  <c r="N7" i="1" s="1"/>
  <c r="K42" i="1"/>
  <c r="N42" i="1" s="1"/>
  <c r="E40" i="1"/>
  <c r="H40" i="1" s="1"/>
  <c r="E13" i="1"/>
  <c r="H13" i="1" s="1"/>
  <c r="E15" i="1"/>
  <c r="H15" i="1" s="1"/>
  <c r="K18" i="1"/>
  <c r="N18" i="1" s="1"/>
  <c r="K49" i="1"/>
  <c r="N49" i="1" s="1"/>
  <c r="K30" i="1"/>
  <c r="N30" i="1" s="1"/>
  <c r="E85" i="1"/>
  <c r="H85" i="1" s="1"/>
  <c r="K85" i="1"/>
  <c r="N85" i="1" s="1"/>
  <c r="E100" i="1"/>
  <c r="H100" i="1" s="1"/>
  <c r="E20" i="1"/>
  <c r="H20" i="1" s="1"/>
  <c r="E80" i="1"/>
  <c r="K48" i="1"/>
  <c r="N48" i="1" s="1"/>
  <c r="K79" i="1"/>
  <c r="N79" i="1" s="1"/>
  <c r="E89" i="1"/>
  <c r="H89" i="1" s="1"/>
  <c r="E91" i="1"/>
  <c r="H91" i="1" s="1"/>
  <c r="K83" i="1"/>
  <c r="N83" i="1" s="1"/>
  <c r="E104" i="1"/>
  <c r="H104" i="1" s="1"/>
  <c r="K34" i="1"/>
  <c r="N34" i="1" s="1"/>
  <c r="E58" i="1"/>
  <c r="H58" i="1" s="1"/>
  <c r="E36" i="1"/>
  <c r="H36" i="1" s="1"/>
  <c r="E99" i="1"/>
  <c r="H99" i="1" s="1"/>
  <c r="E27" i="1"/>
  <c r="H27" i="1" s="1"/>
  <c r="E19" i="1"/>
  <c r="H19" i="1" s="1"/>
  <c r="K23" i="1"/>
  <c r="N23" i="1" s="1"/>
  <c r="E69" i="1"/>
  <c r="H69" i="1" s="1"/>
  <c r="K87" i="1"/>
  <c r="N87" i="1" s="1"/>
  <c r="K41" i="1"/>
  <c r="N41" i="1" s="1"/>
  <c r="E83" i="1"/>
  <c r="H83" i="1" s="1"/>
  <c r="K38" i="1"/>
  <c r="N38" i="1" s="1"/>
  <c r="E74" i="1"/>
  <c r="H74" i="1" s="1"/>
  <c r="K53" i="1"/>
  <c r="N53" i="1" s="1"/>
  <c r="K31" i="1"/>
  <c r="N31" i="1" s="1"/>
  <c r="K28" i="1"/>
  <c r="N28" i="1" s="1"/>
  <c r="K32" i="1"/>
  <c r="N32" i="1" s="1"/>
  <c r="K36" i="1"/>
  <c r="N36" i="1" s="1"/>
  <c r="E45" i="1"/>
  <c r="H45" i="1" s="1"/>
  <c r="E12" i="1"/>
  <c r="H12" i="1" s="1"/>
  <c r="K43" i="1"/>
  <c r="N43" i="1" s="1"/>
  <c r="E92" i="1"/>
  <c r="H92" i="1" s="1"/>
  <c r="K47" i="1"/>
  <c r="N47" i="1" s="1"/>
  <c r="K82" i="1"/>
  <c r="N82" i="1" s="1"/>
  <c r="K59" i="1"/>
  <c r="N59" i="1" s="1"/>
  <c r="E43" i="1"/>
  <c r="H43" i="1" s="1"/>
  <c r="K84" i="1"/>
  <c r="N84" i="1" s="1"/>
  <c r="K13" i="1"/>
  <c r="N13" i="1" s="1"/>
  <c r="E71" i="1"/>
  <c r="H71" i="1" s="1"/>
  <c r="E79" i="1"/>
  <c r="K20" i="1"/>
  <c r="N20" i="1" s="1"/>
  <c r="K64" i="1"/>
  <c r="N64" i="1" s="1"/>
  <c r="E70" i="1"/>
  <c r="H70" i="1" s="1"/>
  <c r="E26" i="1"/>
  <c r="H26" i="1" s="1"/>
  <c r="E73" i="1"/>
  <c r="H73" i="1" s="1"/>
  <c r="K90" i="1"/>
  <c r="N90" i="1" s="1"/>
  <c r="K105" i="1"/>
  <c r="N105" i="1" s="1"/>
  <c r="E97" i="1"/>
  <c r="H97" i="1" s="1"/>
  <c r="K33" i="1"/>
  <c r="N33" i="1" s="1"/>
  <c r="E88" i="1"/>
  <c r="H88" i="1" s="1"/>
  <c r="K24" i="1"/>
  <c r="N24" i="1" s="1"/>
  <c r="E42" i="1"/>
  <c r="H42" i="1" s="1"/>
  <c r="K29" i="1"/>
  <c r="N29" i="1" s="1"/>
  <c r="K65" i="1"/>
  <c r="N65" i="1" s="1"/>
  <c r="E86" i="1"/>
  <c r="H86" i="1" s="1"/>
  <c r="E9" i="1"/>
  <c r="H9" i="1" s="1"/>
  <c r="K21" i="1"/>
  <c r="N21" i="1" s="1"/>
  <c r="K72" i="1"/>
  <c r="N72" i="1" s="1"/>
  <c r="K67" i="1"/>
  <c r="N67" i="1" s="1"/>
  <c r="K86" i="1"/>
  <c r="N86" i="1" s="1"/>
  <c r="K106" i="1"/>
  <c r="N106" i="1" s="1"/>
  <c r="K35" i="1"/>
  <c r="N35" i="1" s="1"/>
  <c r="K55" i="1"/>
  <c r="N55" i="1" s="1"/>
  <c r="K17" i="1"/>
  <c r="N17" i="1" s="1"/>
  <c r="E105" i="1"/>
  <c r="H105" i="1" s="1"/>
  <c r="E56" i="1"/>
  <c r="H56" i="1" s="1"/>
  <c r="K88" i="1"/>
  <c r="N88" i="1" s="1"/>
  <c r="K75" i="1"/>
  <c r="N75" i="1" s="1"/>
  <c r="K40" i="1"/>
  <c r="N40" i="1" s="1"/>
  <c r="E7" i="1"/>
  <c r="H7" i="1" s="1"/>
  <c r="E63" i="1"/>
  <c r="H63" i="1" s="1"/>
  <c r="K39" i="1"/>
  <c r="N39" i="1" s="1"/>
  <c r="E81" i="1"/>
  <c r="H81" i="1" s="1"/>
  <c r="E51" i="1"/>
  <c r="H51" i="1" s="1"/>
  <c r="E77" i="1"/>
  <c r="H77" i="1" s="1"/>
  <c r="K74" i="1"/>
  <c r="N74" i="1" s="1"/>
  <c r="K71" i="1"/>
  <c r="N71" i="1" s="1"/>
  <c r="K77" i="1"/>
  <c r="N77" i="1" s="1"/>
  <c r="K102" i="1"/>
  <c r="N102" i="1" s="1"/>
  <c r="E37" i="1"/>
  <c r="H37" i="1" s="1"/>
  <c r="C7" i="2" l="1"/>
  <c r="E7" i="2" s="1"/>
  <c r="C9" i="2"/>
  <c r="E9" i="2" s="1"/>
  <c r="C10" i="2"/>
  <c r="E10" i="2" s="1"/>
  <c r="E107" i="1"/>
  <c r="H8" i="1"/>
  <c r="C13" i="2"/>
  <c r="E13" i="2" s="1"/>
  <c r="K107" i="1"/>
  <c r="N8" i="1"/>
  <c r="C12" i="2"/>
  <c r="E12" i="2" s="1"/>
  <c r="C11" i="2"/>
  <c r="E11" i="2" s="1"/>
  <c r="C18" i="2"/>
  <c r="E18" i="2" s="1"/>
  <c r="C17" i="2"/>
  <c r="E17" i="2" s="1"/>
  <c r="C8" i="2" l="1"/>
  <c r="E8" i="2" s="1"/>
  <c r="H107" i="1"/>
</calcChain>
</file>

<file path=xl/sharedStrings.xml><?xml version="1.0" encoding="utf-8"?>
<sst xmlns="http://schemas.openxmlformats.org/spreadsheetml/2006/main" count="382" uniqueCount="116">
  <si>
    <t>Colocação</t>
  </si>
  <si>
    <t>Jogador</t>
  </si>
  <si>
    <t>Francisco Roberto</t>
  </si>
  <si>
    <t>Maurício Caldas</t>
  </si>
  <si>
    <t>Total</t>
  </si>
  <si>
    <t>Melhor</t>
  </si>
  <si>
    <t>Fabrício Macedo</t>
  </si>
  <si>
    <t>Fausto Costa</t>
  </si>
  <si>
    <t>Clube dos 20</t>
  </si>
  <si>
    <t>Quant</t>
  </si>
  <si>
    <t>Média por Atleta</t>
  </si>
  <si>
    <t>Posição</t>
  </si>
  <si>
    <t>Reginaldo Ramalho</t>
  </si>
  <si>
    <t>FEDERAÇÃO PARAIBANA DE FUTEBOL DE MESA</t>
  </si>
  <si>
    <t>Grêmio</t>
  </si>
  <si>
    <t>Pontos</t>
  </si>
  <si>
    <t>Cleógenes Lima</t>
  </si>
  <si>
    <t>Armando Neto</t>
  </si>
  <si>
    <t>Henrique Lacet</t>
  </si>
  <si>
    <t>Grêmio Paraibano</t>
  </si>
  <si>
    <t>Erivan Araújo</t>
  </si>
  <si>
    <t>Clube Atlético Sapeense</t>
  </si>
  <si>
    <t>Etapa 5</t>
  </si>
  <si>
    <t>IA</t>
  </si>
  <si>
    <t>SEQ.</t>
  </si>
  <si>
    <t>PARTICIPANTES</t>
  </si>
  <si>
    <t>GRÊMIO</t>
  </si>
  <si>
    <t>Total R$</t>
  </si>
  <si>
    <t>Federação Paraibana de Futebol de Mesa</t>
  </si>
  <si>
    <t>TOTAL</t>
  </si>
  <si>
    <t>Marcos Aurélio</t>
  </si>
  <si>
    <t>Francisco Lopes</t>
  </si>
  <si>
    <t>Gilberlan Pereira</t>
  </si>
  <si>
    <t>Roberto Alves</t>
  </si>
  <si>
    <t>Radamés Véras</t>
  </si>
  <si>
    <t>Grêmio Santa Júlia</t>
  </si>
  <si>
    <t>Grêmio 1º de maio</t>
  </si>
  <si>
    <t>Grêmio 2 de setembro</t>
  </si>
  <si>
    <t>SESC</t>
  </si>
  <si>
    <t>Participantes</t>
  </si>
  <si>
    <t>ND</t>
  </si>
  <si>
    <t xml:space="preserve">   -</t>
  </si>
  <si>
    <t>RANKING 2016 - CATEGORIA PRINCIPAL - POR GRÊMIO</t>
  </si>
  <si>
    <t>Pablo Gambarra</t>
  </si>
  <si>
    <t>Wagner Marques</t>
  </si>
  <si>
    <t>Sapé</t>
  </si>
  <si>
    <t>Itabaiana</t>
  </si>
  <si>
    <t>Marcos Chaves</t>
  </si>
  <si>
    <t>Clube Novo Alvorecer</t>
  </si>
  <si>
    <t>Celso Ricardo</t>
  </si>
  <si>
    <t>Fernando Elias</t>
  </si>
  <si>
    <t>João Pessoa</t>
  </si>
  <si>
    <t>Fábio Maia Villar (Villar)</t>
  </si>
  <si>
    <t>Edmilson F. de Santana</t>
  </si>
  <si>
    <t>Rogério A. Silva [Belo]</t>
  </si>
  <si>
    <t xml:space="preserve">Petrúcio C.  Bento </t>
  </si>
  <si>
    <t>Jeferson Lima</t>
  </si>
  <si>
    <t>Joseilton P. da Silva (Jó)</t>
  </si>
  <si>
    <t>Lúcio Alves</t>
  </si>
  <si>
    <t>Jonathan Silva (Jr. Moleza)</t>
  </si>
  <si>
    <t>Vanildo Brito</t>
  </si>
  <si>
    <t>Flávio Maia Villar</t>
  </si>
  <si>
    <t>Luiz Carlos Farias de Lira</t>
  </si>
  <si>
    <t>Marinésio L. Silva [Mazola]</t>
  </si>
  <si>
    <t>Rossival Saboia da Silva Jr</t>
  </si>
  <si>
    <t>Davi R. de Freitas</t>
  </si>
  <si>
    <t>Josias Lopes</t>
  </si>
  <si>
    <t>Jean Silva dos Santos</t>
  </si>
  <si>
    <t>Ivaldo Cavalcanti</t>
  </si>
  <si>
    <t>Alberto Sayão</t>
  </si>
  <si>
    <t>Milton Guedes</t>
  </si>
  <si>
    <t>Marcone Torres</t>
  </si>
  <si>
    <t>Saulo Caldas</t>
  </si>
  <si>
    <t>Raviel Reis</t>
  </si>
  <si>
    <t>Antônio Barbalho</t>
  </si>
  <si>
    <t>Maurício Braz</t>
  </si>
  <si>
    <t>Thiers Rocha Filho</t>
  </si>
  <si>
    <t>Marcos (Manga Rosa)</t>
  </si>
  <si>
    <t>José Natã de Farias</t>
  </si>
  <si>
    <t>Jobson Luciano</t>
  </si>
  <si>
    <t>Fábio Fernandes dos Santos</t>
  </si>
  <si>
    <t>Antônio C. Barbosa (Espaguete)</t>
  </si>
  <si>
    <t>Bruno Lobo</t>
  </si>
  <si>
    <t>Matheus Phelipe</t>
  </si>
  <si>
    <t>Paulo Elias</t>
  </si>
  <si>
    <t>Marcilio Pio Chaves</t>
  </si>
  <si>
    <t>Walter Araújo</t>
  </si>
  <si>
    <t>João Bosco Barbosa</t>
  </si>
  <si>
    <t>Vinícius Cavalcanti Correia</t>
  </si>
  <si>
    <t>Walter Toscano</t>
  </si>
  <si>
    <t>Luiz Vicente da Silva [Luizinho]</t>
  </si>
  <si>
    <t>Kleyton Torquato</t>
  </si>
  <si>
    <t>Reinaldo Carvalho</t>
  </si>
  <si>
    <t>Naldo Araújo</t>
  </si>
  <si>
    <t>José Carlos Jr. (Birigui)</t>
  </si>
  <si>
    <t>Brito Gomes</t>
  </si>
  <si>
    <t>Lenilson de Souza Paiva</t>
  </si>
  <si>
    <t>Rildo Oliveira</t>
  </si>
  <si>
    <t>Eduardo Luiz Silva dos Santos</t>
  </si>
  <si>
    <t>Manoel Medeiros</t>
  </si>
  <si>
    <t>Willian Gouveia</t>
  </si>
  <si>
    <t>Walter Júnior</t>
  </si>
  <si>
    <t>Maks Costa</t>
  </si>
  <si>
    <t>Getulio Macedo Brito</t>
  </si>
  <si>
    <t>RANKING 2017 - CATEGORIA ESPECIAL - INDIVIDUAL</t>
  </si>
  <si>
    <t>Edson P. Silva (Cajá)</t>
  </si>
  <si>
    <t>Joao Miagi</t>
  </si>
  <si>
    <t>Luiz Eugênio</t>
  </si>
  <si>
    <t>Edson P. Silva Filho (Cajazinho)</t>
  </si>
  <si>
    <t>Marcone Justino</t>
  </si>
  <si>
    <t>Genival Lopes de A. Filho</t>
  </si>
  <si>
    <t>Ederivaldo França</t>
  </si>
  <si>
    <t>Robério Pinto</t>
  </si>
  <si>
    <t>Luiz Eduardo</t>
  </si>
  <si>
    <t>Diego Fernandes Vieira</t>
  </si>
  <si>
    <t>João Bezerra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</si>
</sst>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[$-F800]dddd\,\ mmmm\ dd\,\ yyyy"/>
    <numFmt numFmtId="165" formatCode="&quot;R$&quot;#,##0.00"/>
    <numFmt numFmtId="166" formatCode="_-* #,##0_-;\-* #,##0_-;_-* &quot;-&quot;??_-;_-@_-"/>
    <numFmt numFmtId="167" formatCode="_(* #,##0_);_(* \(#,##0\);_(* &quot;-&quot;_);_(@_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color theme="0"/>
      <name val="Cambria"/>
      <family val="1"/>
    </font>
    <font>
      <b/>
      <sz val="12"/>
      <name val="Garamond"/>
      <family val="1"/>
    </font>
    <font>
      <sz val="8"/>
      <name val="Cambria"/>
      <family val="1"/>
    </font>
    <font>
      <sz val="10"/>
      <name val="Garamond"/>
      <family val="1"/>
    </font>
    <font>
      <b/>
      <sz val="8"/>
      <name val="Cambria"/>
      <family val="1"/>
    </font>
    <font>
      <sz val="9"/>
      <name val="GiovanniITCTT"/>
      <family val="1"/>
    </font>
    <font>
      <sz val="9"/>
      <name val="GiovanniITCTT"/>
    </font>
    <font>
      <sz val="10"/>
      <name val="GiovanniITCTT"/>
      <family val="1"/>
    </font>
    <font>
      <sz val="12"/>
      <name val="GiovanniITCTT"/>
    </font>
    <font>
      <sz val="12"/>
      <name val="GiovanniITCTT"/>
      <family val="1"/>
    </font>
    <font>
      <sz val="12"/>
      <name val="Garamond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7" fillId="0" borderId="0" xfId="0" applyFont="1"/>
    <xf numFmtId="0" fontId="0" fillId="0" borderId="1" xfId="0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11" fillId="0" borderId="0" xfId="0" applyFont="1" applyFill="1"/>
    <xf numFmtId="4" fontId="10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1" fontId="1" fillId="0" borderId="1" xfId="0" applyNumberFormat="1" applyFont="1" applyBorder="1" applyAlignment="1">
      <alignment horizontal="left" vertical="top" wrapText="1"/>
    </xf>
    <xf numFmtId="166" fontId="19" fillId="2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7" xfId="0" applyNumberFormat="1" applyBorder="1"/>
    <xf numFmtId="16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6" xfId="0" applyNumberFormat="1" applyBorder="1" applyAlignment="1">
      <alignment horizontal="left"/>
    </xf>
    <xf numFmtId="167" fontId="1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41" fontId="6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6" fillId="0" borderId="8" xfId="0" applyNumberFormat="1" applyFont="1" applyBorder="1" applyAlignment="1" applyProtection="1">
      <alignment horizontal="center"/>
    </xf>
    <xf numFmtId="167" fontId="6" fillId="0" borderId="8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5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4" fontId="15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apas%20Realizadas/Principal/Etapa%20SESC%20Principal%20-%2012-03-17/Etapa%20SESC%20Principal%20-%2012-0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articipantes"/>
      <sheetName val="1ª Fase"/>
      <sheetName val="Classificação 1ª fase"/>
      <sheetName val="Fases Finais"/>
      <sheetName val="Cálculo Classificação 1ª fase"/>
      <sheetName val="Class. melhores 1º"/>
      <sheetName val="Class. melhores 2º"/>
      <sheetName val="Classif. melhores 3º"/>
      <sheetName val="Classif. melhores 4º"/>
      <sheetName val="Cálculo C. final quartas"/>
      <sheetName val="Cálculo C. final oitavas"/>
      <sheetName val="Cálculo C. final 3ª fase"/>
      <sheetName val="Cálculo C. final 2ª fase"/>
      <sheetName val="Cálculo C. final 1ª fase"/>
      <sheetName val="Clasificação por fases"/>
      <sheetName val="Ranking final ano anterior"/>
      <sheetName val="Pontuação Final"/>
    </sheetNames>
    <sheetDataSet>
      <sheetData sheetId="0"/>
      <sheetData sheetId="1"/>
      <sheetData sheetId="2"/>
      <sheetData sheetId="3"/>
      <sheetData sheetId="4">
        <row r="142">
          <cell r="C142" t="str">
            <v>Maurício Caldas</v>
          </cell>
          <cell r="D142">
            <v>1</v>
          </cell>
          <cell r="F142">
            <v>4</v>
          </cell>
          <cell r="G142" t="str">
            <v>Kleyton Torquato</v>
          </cell>
        </row>
        <row r="147">
          <cell r="C147" t="str">
            <v>José Carlos Jr. (Birigui)</v>
          </cell>
          <cell r="D147">
            <v>1</v>
          </cell>
          <cell r="F147">
            <v>2</v>
          </cell>
          <cell r="G147" t="str">
            <v>Fabrício Macedo</v>
          </cell>
        </row>
      </sheetData>
      <sheetData sheetId="5"/>
      <sheetData sheetId="6"/>
      <sheetData sheetId="7"/>
      <sheetData sheetId="8"/>
      <sheetData sheetId="9"/>
      <sheetData sheetId="10">
        <row r="2273">
          <cell r="GO2273" t="str">
            <v>Milton Guedes</v>
          </cell>
        </row>
        <row r="2274">
          <cell r="GO2274" t="str">
            <v>Lúcio Alves</v>
          </cell>
        </row>
        <row r="2275">
          <cell r="GO2275" t="str">
            <v>Walter Júnior</v>
          </cell>
        </row>
        <row r="2276">
          <cell r="GO2276" t="str">
            <v>Paulo Elias</v>
          </cell>
        </row>
      </sheetData>
      <sheetData sheetId="11">
        <row r="2273">
          <cell r="GO2273" t="str">
            <v>Flávio Maia Villar</v>
          </cell>
        </row>
        <row r="2274">
          <cell r="GO2274" t="str">
            <v>Davi R. de Freitas</v>
          </cell>
        </row>
        <row r="2275">
          <cell r="GO2275" t="str">
            <v>Marcone Torres</v>
          </cell>
        </row>
        <row r="2276">
          <cell r="GO2276" t="str">
            <v>Vinícius Cavalcanti Correia</v>
          </cell>
        </row>
        <row r="2277">
          <cell r="GO2277" t="str">
            <v>Fábio Maia Villar (Villar)</v>
          </cell>
        </row>
        <row r="2278">
          <cell r="GO2278" t="str">
            <v>Jonathan Silva (Jr. Moleza)</v>
          </cell>
        </row>
        <row r="2279">
          <cell r="GO2279" t="str">
            <v>Maurício Braz</v>
          </cell>
        </row>
        <row r="2280">
          <cell r="GO2280" t="str">
            <v>Wagner Marques</v>
          </cell>
        </row>
      </sheetData>
      <sheetData sheetId="12">
        <row r="2273">
          <cell r="GO2273" t="str">
            <v>Raviel Reis</v>
          </cell>
        </row>
        <row r="2274">
          <cell r="GO2274" t="str">
            <v>Marcilio Pio Chaves</v>
          </cell>
        </row>
        <row r="2275">
          <cell r="GO2275" t="str">
            <v>Rildo Oliveira</v>
          </cell>
        </row>
        <row r="2276">
          <cell r="GO2276" t="str">
            <v>Fábio Fernandes dos Santos</v>
          </cell>
        </row>
        <row r="2277">
          <cell r="GO2277" t="str">
            <v>José Natã de Farias</v>
          </cell>
        </row>
        <row r="2278">
          <cell r="GO2278" t="str">
            <v xml:space="preserve">Petrúcio C.  Bento </v>
          </cell>
        </row>
        <row r="2279">
          <cell r="GO2279" t="str">
            <v>Manoel Medeiros</v>
          </cell>
        </row>
        <row r="2280">
          <cell r="GO2280" t="str">
            <v>Rossival Saboia da Silva Jr</v>
          </cell>
        </row>
        <row r="2281">
          <cell r="GO2281" t="str">
            <v>Edmilson F. de Santana</v>
          </cell>
        </row>
        <row r="2282">
          <cell r="GO2282" t="str">
            <v>Eduardo Luiz Silva dos Santos</v>
          </cell>
        </row>
        <row r="2283">
          <cell r="GO2283" t="str">
            <v>Brito Gomes</v>
          </cell>
        </row>
        <row r="2284">
          <cell r="GO2284" t="str">
            <v>Walter Toscano</v>
          </cell>
        </row>
        <row r="2285">
          <cell r="GO2285" t="str">
            <v>Cleógenes Lima</v>
          </cell>
        </row>
        <row r="2286">
          <cell r="GO2286" t="str">
            <v>Marcos (Manga Rosa)</v>
          </cell>
        </row>
        <row r="2287">
          <cell r="GO2287" t="str">
            <v>Francisco Roberto</v>
          </cell>
        </row>
        <row r="2288">
          <cell r="GO2288" t="str">
            <v>Jobson Luciano</v>
          </cell>
        </row>
      </sheetData>
      <sheetData sheetId="13">
        <row r="2273">
          <cell r="GO2273" t="str">
            <v>Radamés Véras</v>
          </cell>
        </row>
        <row r="2274">
          <cell r="GO2274" t="str">
            <v>Marcos Aurélio</v>
          </cell>
        </row>
        <row r="2275">
          <cell r="GO2275" t="str">
            <v>Armando Neto</v>
          </cell>
        </row>
        <row r="2276">
          <cell r="GO2276" t="str">
            <v>Fernando Elias</v>
          </cell>
        </row>
        <row r="2277">
          <cell r="GO2277" t="str">
            <v>Francisco Lopes</v>
          </cell>
        </row>
        <row r="2278">
          <cell r="GO2278" t="str">
            <v>Antônio Barbalho</v>
          </cell>
        </row>
        <row r="2279">
          <cell r="GO2279" t="str">
            <v>Naldo Araújo</v>
          </cell>
        </row>
        <row r="2280">
          <cell r="GO2280" t="str">
            <v>Matheus Phelipe</v>
          </cell>
        </row>
        <row r="2281">
          <cell r="GO2281" t="str">
            <v>Jean Silva dos Santos</v>
          </cell>
        </row>
        <row r="2282">
          <cell r="GO2282" t="str">
            <v>Joseilton P. da Silva (Jó)</v>
          </cell>
        </row>
        <row r="2283">
          <cell r="GO2283" t="str">
            <v>Josias Lopes</v>
          </cell>
        </row>
        <row r="2284">
          <cell r="GO2284" t="str">
            <v>Reginaldo Ramalho</v>
          </cell>
        </row>
        <row r="2285">
          <cell r="GO2285" t="str">
            <v>João Bosco Barbosa</v>
          </cell>
        </row>
        <row r="2286">
          <cell r="GO2286" t="str">
            <v>Pablo Gambarra</v>
          </cell>
        </row>
        <row r="2287">
          <cell r="GO2287" t="str">
            <v>Alberto Sayão</v>
          </cell>
        </row>
        <row r="2288">
          <cell r="GO2288" t="str">
            <v>Fausto Costa</v>
          </cell>
        </row>
        <row r="2289">
          <cell r="GO2289" t="str">
            <v>Getulio Macedo Brito</v>
          </cell>
        </row>
        <row r="2290">
          <cell r="GO2290" t="str">
            <v>Rogério A. Silva [Belo]</v>
          </cell>
        </row>
        <row r="2291">
          <cell r="GO2291" t="str">
            <v>Marcos Chaves</v>
          </cell>
        </row>
        <row r="2292">
          <cell r="GO2292" t="str">
            <v>Bruno Lobo</v>
          </cell>
        </row>
        <row r="2293">
          <cell r="GO2293" t="str">
            <v>Roberto Alves</v>
          </cell>
        </row>
        <row r="2294">
          <cell r="GO2294" t="str">
            <v>Thiers Rocha Filho</v>
          </cell>
        </row>
        <row r="2295">
          <cell r="GO2295" t="str">
            <v>Erivan Araújo</v>
          </cell>
        </row>
        <row r="2296">
          <cell r="GO2296" t="str">
            <v>Luiz Vicente da Silva [Luizinho]</v>
          </cell>
        </row>
        <row r="2297">
          <cell r="GO2297" t="str">
            <v>Luiz Carlos Farias de Lira</v>
          </cell>
        </row>
        <row r="2298">
          <cell r="GO2298" t="str">
            <v>Henrique Lacet</v>
          </cell>
        </row>
        <row r="2299">
          <cell r="GO2299" t="str">
            <v>Lenilson de Souza Paiva</v>
          </cell>
        </row>
        <row r="2300">
          <cell r="GO2300" t="str">
            <v>Vanildo Brito</v>
          </cell>
        </row>
        <row r="2301">
          <cell r="GO2301" t="str">
            <v>Reinaldo Carvalho</v>
          </cell>
        </row>
        <row r="2302">
          <cell r="GO2302" t="str">
            <v>Antônio C. Barbosa (Espaguete)</v>
          </cell>
        </row>
        <row r="2303">
          <cell r="GO2303" t="str">
            <v>Marinésio L. Silva [Mazola]</v>
          </cell>
        </row>
        <row r="2304">
          <cell r="GO2304" t="str">
            <v>Maks Costa</v>
          </cell>
        </row>
      </sheetData>
      <sheetData sheetId="14">
        <row r="2273">
          <cell r="GO2273" t="str">
            <v>Walter Araújo</v>
          </cell>
        </row>
        <row r="2274">
          <cell r="GO2274" t="str">
            <v>Saulo Caldas</v>
          </cell>
        </row>
        <row r="2275">
          <cell r="GO2275" t="str">
            <v>Ivaldo Cavalcanti</v>
          </cell>
        </row>
        <row r="2276">
          <cell r="GO2276" t="str">
            <v>Jeferson Lima</v>
          </cell>
        </row>
        <row r="2277">
          <cell r="GO2277" t="str">
            <v>Celso Ricardo</v>
          </cell>
        </row>
        <row r="2278">
          <cell r="GO2278" t="str">
            <v>Willian Gouveia</v>
          </cell>
        </row>
        <row r="2279">
          <cell r="GO2279" t="str">
            <v>Gilberlan Pereira</v>
          </cell>
        </row>
        <row r="2280">
          <cell r="GO2280" t="str">
            <v>ND</v>
          </cell>
        </row>
        <row r="2281">
          <cell r="GO2281" t="str">
            <v>ND</v>
          </cell>
        </row>
        <row r="2282">
          <cell r="GO2282" t="str">
            <v>ND</v>
          </cell>
        </row>
        <row r="2283">
          <cell r="GO2283" t="str">
            <v>ND</v>
          </cell>
        </row>
        <row r="2284">
          <cell r="GO2284" t="str">
            <v>ND</v>
          </cell>
        </row>
        <row r="2285">
          <cell r="GO2285" t="str">
            <v>ND</v>
          </cell>
        </row>
        <row r="2286">
          <cell r="GO2286" t="str">
            <v>ND</v>
          </cell>
        </row>
        <row r="2287">
          <cell r="GO2287" t="str">
            <v>ND</v>
          </cell>
        </row>
        <row r="2288">
          <cell r="GO2288" t="str">
            <v>ND</v>
          </cell>
        </row>
        <row r="2289">
          <cell r="GO2289" t="str">
            <v>ND</v>
          </cell>
        </row>
        <row r="2290">
          <cell r="GO2290" t="str">
            <v>ND</v>
          </cell>
        </row>
        <row r="2291">
          <cell r="GO2291" t="str">
            <v>ND</v>
          </cell>
        </row>
        <row r="2292">
          <cell r="GO2292" t="str">
            <v>ND</v>
          </cell>
        </row>
        <row r="2295">
          <cell r="GO2295" t="str">
            <v>ND</v>
          </cell>
        </row>
        <row r="2296">
          <cell r="GO2296" t="str">
            <v>ND</v>
          </cell>
        </row>
        <row r="2297">
          <cell r="GO2297" t="str">
            <v>ND</v>
          </cell>
        </row>
        <row r="2298">
          <cell r="GO2298" t="str">
            <v>ND</v>
          </cell>
        </row>
        <row r="2299">
          <cell r="GO2299" t="str">
            <v>ND</v>
          </cell>
        </row>
        <row r="2300">
          <cell r="GO2300" t="str">
            <v>ND</v>
          </cell>
        </row>
        <row r="2301">
          <cell r="GO2301" t="str">
            <v>ND</v>
          </cell>
        </row>
        <row r="2302">
          <cell r="GO2302" t="str">
            <v>ND</v>
          </cell>
        </row>
        <row r="2303">
          <cell r="GO2303" t="str">
            <v>ND</v>
          </cell>
        </row>
        <row r="2304">
          <cell r="GO2304" t="str">
            <v>ND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B74" sqref="B74"/>
    </sheetView>
  </sheetViews>
  <sheetFormatPr defaultRowHeight="13.2"/>
  <cols>
    <col min="1" max="1" width="9.6640625" bestFit="1" customWidth="1"/>
    <col min="2" max="2" width="34.109375" bestFit="1" customWidth="1"/>
    <col min="3" max="6" width="10.6640625" style="3" customWidth="1"/>
    <col min="7" max="7" width="10.6640625" style="3" hidden="1" customWidth="1"/>
    <col min="8" max="12" width="9.109375" style="1"/>
    <col min="13" max="13" width="0" style="1" hidden="1" customWidth="1"/>
    <col min="14" max="14" width="9.109375" style="1"/>
    <col min="15" max="15" width="23.6640625" style="37" hidden="1" customWidth="1"/>
    <col min="16" max="16" width="0" hidden="1" customWidth="1"/>
  </cols>
  <sheetData>
    <row r="2" spans="1:16" ht="21">
      <c r="B2" s="10" t="s">
        <v>13</v>
      </c>
      <c r="P2" s="18">
        <v>300</v>
      </c>
    </row>
    <row r="4" spans="1:16" ht="15.6">
      <c r="B4" s="11" t="s">
        <v>104</v>
      </c>
    </row>
    <row r="5" spans="1:16" ht="15.6">
      <c r="B5" s="59"/>
      <c r="C5" s="59"/>
      <c r="D5" s="59"/>
      <c r="E5" s="59"/>
      <c r="F5" s="59"/>
    </row>
    <row r="6" spans="1:16" s="2" customFormat="1" ht="26.4">
      <c r="A6" s="8" t="s">
        <v>0</v>
      </c>
      <c r="B6" s="8" t="s">
        <v>1</v>
      </c>
      <c r="C6" s="7" t="s">
        <v>38</v>
      </c>
      <c r="D6" s="7" t="s">
        <v>46</v>
      </c>
      <c r="E6" s="7" t="s">
        <v>45</v>
      </c>
      <c r="F6" s="7" t="s">
        <v>51</v>
      </c>
      <c r="G6" s="7" t="s">
        <v>22</v>
      </c>
      <c r="H6" s="8" t="s">
        <v>4</v>
      </c>
      <c r="I6" s="7" t="str">
        <f>C6</f>
        <v>SESC</v>
      </c>
      <c r="J6" s="7" t="str">
        <f>D6</f>
        <v>Itabaiana</v>
      </c>
      <c r="K6" s="7" t="str">
        <f>E6</f>
        <v>Sapé</v>
      </c>
      <c r="L6" s="7" t="str">
        <f>F6</f>
        <v>João Pessoa</v>
      </c>
      <c r="M6" s="7" t="str">
        <f t="shared" ref="M6" si="0">G6</f>
        <v>Etapa 5</v>
      </c>
      <c r="N6" s="7" t="s">
        <v>5</v>
      </c>
      <c r="O6" s="8" t="s">
        <v>14</v>
      </c>
      <c r="P6" s="8" t="s">
        <v>23</v>
      </c>
    </row>
    <row r="7" spans="1:16" ht="12.75" customHeight="1">
      <c r="A7" s="4">
        <v>1</v>
      </c>
      <c r="B7" s="5" t="str">
        <f>'Participantes Lista'!B19</f>
        <v>Flávio Maia Villar</v>
      </c>
      <c r="C7" s="16">
        <f>SUMIF(SESC!$B:$B,B7,SESC!$C:$C)</f>
        <v>25</v>
      </c>
      <c r="D7" s="16">
        <f>SUMIF(Itabaiana!$B:$B,B7,Itabaiana!$C:$C)</f>
        <v>100</v>
      </c>
      <c r="E7" s="16">
        <f>SUMIF(Sapé!$B:$B,B7,Sapé!$C:$C)</f>
        <v>100</v>
      </c>
      <c r="F7" s="16">
        <f>SUMIF('João Pessoa'!$B:$B,B7,'João Pessoa'!$C:$C)</f>
        <v>0</v>
      </c>
      <c r="G7" s="16">
        <f>SUMIF('Et05'!$B:$B,B7,'Et05'!$C:$C)</f>
        <v>0</v>
      </c>
      <c r="H7" s="54">
        <f t="shared" ref="H7:H38" si="1">SUM(C7:G7)</f>
        <v>225</v>
      </c>
      <c r="I7" s="16">
        <f>SUMIF(SESC!$B:$B,B7,SESC!$A:$A)</f>
        <v>9</v>
      </c>
      <c r="J7" s="16">
        <f>SUMIF(Itabaiana!$B:$B,B7,Itabaiana!$A:$A)</f>
        <v>1</v>
      </c>
      <c r="K7" s="16">
        <f>SUMIF(Sapé!$B:$B,B7,Sapé!$A:$A)</f>
        <v>1</v>
      </c>
      <c r="L7" s="16">
        <f>SUMIF('João Pessoa'!$B:$B,B7,'João Pessoa'!$A:$A)</f>
        <v>0</v>
      </c>
      <c r="M7" s="16">
        <f>SUMIF('Et05'!$B:$B,B7,'Et05'!$A:$A)</f>
        <v>0</v>
      </c>
      <c r="N7" s="40">
        <f t="shared" ref="N7:N38" si="2">IF(SUM(I7:M7)=0,0,MIN(IF(I7&gt;0,I7,999),IF(J7&gt;0,J7,999),IF(K7&gt;0,K7,999),IF(L7&gt;0,L7,999),IF(M7&gt;0,M7,999)))</f>
        <v>1</v>
      </c>
      <c r="O7" s="38" t="str">
        <f>IF(B7=0,"-",VLOOKUP(Individual!B7,'Participantes Lista'!$B$2:$C$101,2,FALSE))</f>
        <v>Clube Novo Alvorecer</v>
      </c>
      <c r="P7" s="19">
        <f>$P$2-A7</f>
        <v>299</v>
      </c>
    </row>
    <row r="8" spans="1:16" ht="12.75" customHeight="1">
      <c r="A8" s="4">
        <f t="shared" ref="A8:A71" si="3">A7+1</f>
        <v>2</v>
      </c>
      <c r="B8" s="5" t="str">
        <f>'Participantes Lista'!B16</f>
        <v>Fabrício Macedo</v>
      </c>
      <c r="C8" s="16">
        <f>SUMIF(SESC!$B:$B,B8,SESC!$C:$C)</f>
        <v>100</v>
      </c>
      <c r="D8" s="16">
        <f>SUMIF(Itabaiana!$B:$B,B8,Itabaiana!$C:$C)</f>
        <v>70</v>
      </c>
      <c r="E8" s="16">
        <f>SUMIF(Sapé!$B:$B,B8,Sapé!$C:$C)</f>
        <v>35</v>
      </c>
      <c r="F8" s="16">
        <f>SUMIF('João Pessoa'!$B:$B,B8,'João Pessoa'!$C:$C)</f>
        <v>0</v>
      </c>
      <c r="G8" s="16">
        <f>SUMIF('Et05'!$B:$B,B8,'Et05'!$C:$C)</f>
        <v>0</v>
      </c>
      <c r="H8" s="54">
        <f t="shared" si="1"/>
        <v>205</v>
      </c>
      <c r="I8" s="16">
        <f>SUMIF(SESC!$B:$B,B8,SESC!$A:$A)</f>
        <v>1</v>
      </c>
      <c r="J8" s="16">
        <f>SUMIF(Itabaiana!$B:$B,B8,Itabaiana!$A:$A)</f>
        <v>3</v>
      </c>
      <c r="K8" s="16">
        <f>SUMIF(Sapé!$B:$B,B8,Sapé!$A:$A)</f>
        <v>8</v>
      </c>
      <c r="L8" s="16">
        <f>SUMIF('João Pessoa'!$B:$B,B8,'João Pessoa'!$A:$A)</f>
        <v>0</v>
      </c>
      <c r="M8" s="16">
        <f>SUMIF('Et05'!$B:$B,B8,'Et05'!$A:$A)</f>
        <v>0</v>
      </c>
      <c r="N8" s="40">
        <f t="shared" si="2"/>
        <v>1</v>
      </c>
      <c r="O8" s="38" t="str">
        <f>IF(B8=0,"-",VLOOKUP(Individual!B8,'Participantes Lista'!$B$2:$C$101,2,FALSE))</f>
        <v>Grêmio 1º de maio</v>
      </c>
      <c r="P8" s="19">
        <f t="shared" ref="P8:P71" si="4">$P$2-A8</f>
        <v>298</v>
      </c>
    </row>
    <row r="9" spans="1:16" ht="12.75" customHeight="1">
      <c r="A9" s="4">
        <f t="shared" si="3"/>
        <v>3</v>
      </c>
      <c r="B9" s="5" t="str">
        <f>'Participantes Lista'!B31</f>
        <v>José Carlos Jr. (Birigui)</v>
      </c>
      <c r="C9" s="16">
        <f>SUMIF(SESC!$B:$B,B9,SESC!$C:$C)</f>
        <v>80</v>
      </c>
      <c r="D9" s="16">
        <f>SUMIF(Itabaiana!$B:$B,B9,Itabaiana!$C:$C)</f>
        <v>25</v>
      </c>
      <c r="E9" s="16">
        <f>SUMIF(Sapé!$B:$B,B9,Sapé!$C:$C)</f>
        <v>50</v>
      </c>
      <c r="F9" s="16">
        <f>SUMIF('João Pessoa'!$B:$B,B9,'João Pessoa'!$C:$C)</f>
        <v>0</v>
      </c>
      <c r="G9" s="16">
        <f>SUMIF('Et05'!$B:$B,B9,'Et05'!$C:$C)</f>
        <v>0</v>
      </c>
      <c r="H9" s="54">
        <f t="shared" si="1"/>
        <v>155</v>
      </c>
      <c r="I9" s="16">
        <f>SUMIF(SESC!$B:$B,B9,SESC!$A:$A)</f>
        <v>2</v>
      </c>
      <c r="J9" s="16">
        <f>SUMIF(Itabaiana!$B:$B,B9,Itabaiana!$A:$A)</f>
        <v>11</v>
      </c>
      <c r="K9" s="16">
        <f>SUMIF(Sapé!$B:$B,B9,Sapé!$A:$A)</f>
        <v>5</v>
      </c>
      <c r="L9" s="16">
        <f>SUMIF('João Pessoa'!$B:$B,B9,'João Pessoa'!$A:$A)</f>
        <v>0</v>
      </c>
      <c r="M9" s="16">
        <f>SUMIF('Et05'!$B:$B,B9,'Et05'!$A:$A)</f>
        <v>0</v>
      </c>
      <c r="N9" s="40">
        <f t="shared" si="2"/>
        <v>2</v>
      </c>
      <c r="O9" s="38" t="str">
        <f>IF(B9=0,"-",VLOOKUP(Individual!B9,'Participantes Lista'!$B$2:$C$101,2,FALSE))</f>
        <v>Grêmio Paraibano</v>
      </c>
      <c r="P9" s="19">
        <f t="shared" si="4"/>
        <v>297</v>
      </c>
    </row>
    <row r="10" spans="1:16" ht="12.75" customHeight="1">
      <c r="A10" s="4">
        <f t="shared" si="3"/>
        <v>4</v>
      </c>
      <c r="B10" s="5" t="str">
        <f>'Participantes Lista'!B35</f>
        <v>Kleyton Torquato</v>
      </c>
      <c r="C10" s="16">
        <f>SUMIF(SESC!$B:$B,B10,SESC!$C:$C)</f>
        <v>70</v>
      </c>
      <c r="D10" s="16">
        <f>SUMIF(Itabaiana!$B:$B,B10,Itabaiana!$C:$C)</f>
        <v>45</v>
      </c>
      <c r="E10" s="16">
        <f>SUMIF(Sapé!$B:$B,B10,Sapé!$C:$C)</f>
        <v>25</v>
      </c>
      <c r="F10" s="16">
        <f>SUMIF('João Pessoa'!$B:$B,B10,'João Pessoa'!$C:$C)</f>
        <v>0</v>
      </c>
      <c r="G10" s="16">
        <f>SUMIF('Et05'!$B:$B,B10,'Et05'!$C:$C)</f>
        <v>0</v>
      </c>
      <c r="H10" s="54">
        <f t="shared" si="1"/>
        <v>140</v>
      </c>
      <c r="I10" s="16">
        <f>SUMIF(SESC!$B:$B,B10,SESC!$A:$A)</f>
        <v>3</v>
      </c>
      <c r="J10" s="16">
        <f>SUMIF(Itabaiana!$B:$B,B10,Itabaiana!$A:$A)</f>
        <v>6</v>
      </c>
      <c r="K10" s="16">
        <f>SUMIF(Sapé!$B:$B,B10,Sapé!$A:$A)</f>
        <v>14</v>
      </c>
      <c r="L10" s="16">
        <f>SUMIF('João Pessoa'!$B:$B,B10,'João Pessoa'!$A:$A)</f>
        <v>0</v>
      </c>
      <c r="M10" s="16">
        <f>SUMIF('Et05'!$B:$B,B10,'Et05'!$A:$A)</f>
        <v>0</v>
      </c>
      <c r="N10" s="40">
        <f t="shared" si="2"/>
        <v>3</v>
      </c>
      <c r="O10" s="38" t="str">
        <f>IF(B10=0,"-",VLOOKUP(Individual!B10,'Participantes Lista'!$B$2:$C$101,2,FALSE))</f>
        <v>Grêmio 1º de maio</v>
      </c>
      <c r="P10" s="19">
        <f t="shared" si="4"/>
        <v>296</v>
      </c>
    </row>
    <row r="11" spans="1:16" ht="12.75" customHeight="1">
      <c r="A11" s="4">
        <f t="shared" si="3"/>
        <v>5</v>
      </c>
      <c r="B11" s="5" t="str">
        <f>'Participantes Lista'!B15</f>
        <v>Fábio Maia Villar (Villar)</v>
      </c>
      <c r="C11" s="16">
        <f>SUMIF(SESC!$B:$B,B11,SESC!$C:$C)</f>
        <v>25</v>
      </c>
      <c r="D11" s="16">
        <f>SUMIF(Itabaiana!$B:$B,B11,Itabaiana!$C:$C)</f>
        <v>20</v>
      </c>
      <c r="E11" s="16">
        <f>SUMIF(Sapé!$B:$B,B11,Sapé!$C:$C)</f>
        <v>80.010000000000005</v>
      </c>
      <c r="F11" s="16">
        <f>SUMIF('João Pessoa'!$B:$B,B11,'João Pessoa'!$C:$C)</f>
        <v>0</v>
      </c>
      <c r="G11" s="16">
        <f>SUMIF('Et05'!$B:$B,B11,'Et05'!$C:$C)</f>
        <v>0</v>
      </c>
      <c r="H11" s="54">
        <f t="shared" si="1"/>
        <v>125.01</v>
      </c>
      <c r="I11" s="16">
        <f>SUMIF(SESC!$B:$B,B11,SESC!$A:$A)</f>
        <v>13</v>
      </c>
      <c r="J11" s="16">
        <f>SUMIF(Itabaiana!$B:$B,B11,Itabaiana!$A:$A)</f>
        <v>20</v>
      </c>
      <c r="K11" s="16">
        <f>SUMIF(Sapé!$B:$B,B11,Sapé!$A:$A)</f>
        <v>2</v>
      </c>
      <c r="L11" s="16">
        <f>SUMIF('João Pessoa'!$B:$B,B11,'João Pessoa'!$A:$A)</f>
        <v>0</v>
      </c>
      <c r="M11" s="16">
        <f>SUMIF('Et05'!$B:$B,B11,'Et05'!$A:$A)</f>
        <v>0</v>
      </c>
      <c r="N11" s="40">
        <f t="shared" si="2"/>
        <v>2</v>
      </c>
      <c r="O11" s="38" t="str">
        <f>IF(B11=0,"-",VLOOKUP(Individual!B11,'Participantes Lista'!$B$2:$C$101,2,FALSE))</f>
        <v>Grêmio 1º de maio</v>
      </c>
      <c r="P11" s="19">
        <f t="shared" si="4"/>
        <v>295</v>
      </c>
    </row>
    <row r="12" spans="1:16" ht="12.75" customHeight="1">
      <c r="A12" s="4">
        <f t="shared" si="3"/>
        <v>6</v>
      </c>
      <c r="B12" s="5" t="str">
        <f>'Participantes Lista'!B12</f>
        <v>Eduardo Luiz Silva dos Santos</v>
      </c>
      <c r="C12" s="16">
        <f>SUMIF(SESC!$B:$B,B12,SESC!$C:$C)</f>
        <v>20</v>
      </c>
      <c r="D12" s="16">
        <f>SUMIF(Itabaiana!$B:$B,B12,Itabaiana!$C:$C)</f>
        <v>80</v>
      </c>
      <c r="E12" s="16">
        <f>SUMIF(Sapé!$B:$B,B12,Sapé!$C:$C)</f>
        <v>25</v>
      </c>
      <c r="F12" s="16">
        <f>SUMIF('João Pessoa'!$B:$B,B12,'João Pessoa'!$C:$C)</f>
        <v>0</v>
      </c>
      <c r="G12" s="16">
        <f>SUMIF('Et05'!$B:$B,B12,'Et05'!$C:$C)</f>
        <v>0</v>
      </c>
      <c r="H12" s="54">
        <f t="shared" si="1"/>
        <v>125</v>
      </c>
      <c r="I12" s="16">
        <f>SUMIF(SESC!$B:$B,B12,SESC!$A:$A)</f>
        <v>26</v>
      </c>
      <c r="J12" s="16">
        <f>SUMIF(Itabaiana!$B:$B,B12,Itabaiana!$A:$A)</f>
        <v>2</v>
      </c>
      <c r="K12" s="16">
        <f>SUMIF(Sapé!$B:$B,B12,Sapé!$A:$A)</f>
        <v>15</v>
      </c>
      <c r="L12" s="16">
        <f>SUMIF('João Pessoa'!$B:$B,B12,'João Pessoa'!$A:$A)</f>
        <v>0</v>
      </c>
      <c r="M12" s="16">
        <f>SUMIF('Et05'!$B:$B,B12,'Et05'!$A:$A)</f>
        <v>0</v>
      </c>
      <c r="N12" s="40">
        <f t="shared" si="2"/>
        <v>2</v>
      </c>
      <c r="O12" s="38" t="str">
        <f>IF(B12=0,"-",VLOOKUP(Individual!B12,'Participantes Lista'!$B$2:$C$101,2,FALSE))</f>
        <v>Grêmio 1º de maio</v>
      </c>
      <c r="P12" s="19">
        <f t="shared" si="4"/>
        <v>294</v>
      </c>
    </row>
    <row r="13" spans="1:16" ht="12.75" customHeight="1">
      <c r="A13" s="4">
        <f t="shared" si="3"/>
        <v>7</v>
      </c>
      <c r="B13" s="5" t="str">
        <f>'Participantes Lista'!B51</f>
        <v>Milton Guedes</v>
      </c>
      <c r="C13" s="16">
        <f>SUMIF(SESC!$B:$B,B13,SESC!$C:$C)</f>
        <v>50</v>
      </c>
      <c r="D13" s="16">
        <f>SUMIF(Itabaiana!$B:$B,B13,Itabaiana!$C:$C)</f>
        <v>0</v>
      </c>
      <c r="E13" s="16">
        <f>SUMIF(Sapé!$B:$B,B13,Sapé!$C:$C)</f>
        <v>70</v>
      </c>
      <c r="F13" s="16">
        <f>SUMIF('João Pessoa'!$B:$B,B13,'João Pessoa'!$C:$C)</f>
        <v>0</v>
      </c>
      <c r="G13" s="16">
        <f>SUMIF('Et05'!$B:$B,B13,'Et05'!$C:$C)</f>
        <v>0</v>
      </c>
      <c r="H13" s="54">
        <f t="shared" si="1"/>
        <v>120</v>
      </c>
      <c r="I13" s="16">
        <f>SUMIF(SESC!$B:$B,B13,SESC!$A:$A)</f>
        <v>5</v>
      </c>
      <c r="J13" s="16">
        <f>SUMIF(Itabaiana!$B:$B,B13,Itabaiana!$A:$A)</f>
        <v>0</v>
      </c>
      <c r="K13" s="16">
        <f>SUMIF(Sapé!$B:$B,B13,Sapé!$A:$A)</f>
        <v>3</v>
      </c>
      <c r="L13" s="16">
        <f>SUMIF('João Pessoa'!$B:$B,B13,'João Pessoa'!$A:$A)</f>
        <v>0</v>
      </c>
      <c r="M13" s="16">
        <f>SUMIF('Et05'!$B:$B,B13,'Et05'!$A:$A)</f>
        <v>0</v>
      </c>
      <c r="N13" s="40">
        <f t="shared" si="2"/>
        <v>3</v>
      </c>
      <c r="O13" s="38">
        <f>IF(B13=0,"-",VLOOKUP(Individual!B13,'Participantes Lista'!$B$2:$C$101,2,FALSE))</f>
        <v>0</v>
      </c>
      <c r="P13" s="19">
        <f t="shared" si="4"/>
        <v>293</v>
      </c>
    </row>
    <row r="14" spans="1:16" ht="12.75" customHeight="1">
      <c r="A14" s="4">
        <f t="shared" si="3"/>
        <v>8</v>
      </c>
      <c r="B14" s="5" t="str">
        <f>'Participantes Lista'!B63</f>
        <v>Rossival Saboia da Silva Jr</v>
      </c>
      <c r="C14" s="16">
        <f>SUMIF(SESC!$B:$B,B14,SESC!$C:$C)</f>
        <v>20</v>
      </c>
      <c r="D14" s="16">
        <f>SUMIF(Itabaiana!$B:$B,B14,Itabaiana!$C:$C)</f>
        <v>60</v>
      </c>
      <c r="E14" s="16">
        <f>SUMIF(Sapé!$B:$B,B14,Sapé!$C:$C)</f>
        <v>20</v>
      </c>
      <c r="F14" s="16">
        <f>SUMIF('João Pessoa'!$B:$B,B14,'João Pessoa'!$C:$C)</f>
        <v>0</v>
      </c>
      <c r="G14" s="16">
        <f>SUMIF('Et05'!$B:$B,B14,'Et05'!$C:$C)</f>
        <v>0</v>
      </c>
      <c r="H14" s="54">
        <f t="shared" si="1"/>
        <v>100</v>
      </c>
      <c r="I14" s="16">
        <f>SUMIF(SESC!$B:$B,B14,SESC!$A:$A)</f>
        <v>24</v>
      </c>
      <c r="J14" s="16">
        <f>SUMIF(Itabaiana!$B:$B,B14,Itabaiana!$A:$A)</f>
        <v>4</v>
      </c>
      <c r="K14" s="16">
        <f>SUMIF(Sapé!$B:$B,B14,Sapé!$A:$A)</f>
        <v>17</v>
      </c>
      <c r="L14" s="16">
        <f>SUMIF('João Pessoa'!$B:$B,B14,'João Pessoa'!$A:$A)</f>
        <v>0</v>
      </c>
      <c r="M14" s="16">
        <f>SUMIF('Et05'!$B:$B,B14,'Et05'!$A:$A)</f>
        <v>0</v>
      </c>
      <c r="N14" s="40">
        <f t="shared" si="2"/>
        <v>4</v>
      </c>
      <c r="O14" s="38">
        <f>IF(B14=0,"-",VLOOKUP(Individual!B14,'Participantes Lista'!$B$2:$C$101,2,FALSE))</f>
        <v>0</v>
      </c>
      <c r="P14" s="19">
        <f t="shared" si="4"/>
        <v>292</v>
      </c>
    </row>
    <row r="15" spans="1:16" ht="12.75" customHeight="1">
      <c r="A15" s="4">
        <f t="shared" si="3"/>
        <v>9</v>
      </c>
      <c r="B15" s="5" t="str">
        <f>'Participantes Lista'!B55</f>
        <v xml:space="preserve">Petrúcio C.  Bento </v>
      </c>
      <c r="C15" s="16">
        <f>SUMIF(SESC!$B:$B,B15,SESC!$C:$C)</f>
        <v>20</v>
      </c>
      <c r="D15" s="16">
        <f>SUMIF(Itabaiana!$B:$B,B15,Itabaiana!$C:$C)</f>
        <v>20</v>
      </c>
      <c r="E15" s="16">
        <f>SUMIF(Sapé!$B:$B,B15,Sapé!$C:$C)</f>
        <v>60</v>
      </c>
      <c r="F15" s="16">
        <f>SUMIF('João Pessoa'!$B:$B,B15,'João Pessoa'!$C:$C)</f>
        <v>0</v>
      </c>
      <c r="G15" s="16">
        <f>SUMIF('Et05'!$B:$B,B15,'Et05'!$C:$C)</f>
        <v>0</v>
      </c>
      <c r="H15" s="54">
        <f t="shared" si="1"/>
        <v>100</v>
      </c>
      <c r="I15" s="16">
        <f>SUMIF(SESC!$B:$B,B15,SESC!$A:$A)</f>
        <v>22</v>
      </c>
      <c r="J15" s="16">
        <f>SUMIF(Itabaiana!$B:$B,B15,Itabaiana!$A:$A)</f>
        <v>24</v>
      </c>
      <c r="K15" s="16">
        <f>SUMIF(Sapé!$B:$B,B15,Sapé!$A:$A)</f>
        <v>4</v>
      </c>
      <c r="L15" s="16">
        <f>SUMIF('João Pessoa'!$B:$B,B15,'João Pessoa'!$A:$A)</f>
        <v>0</v>
      </c>
      <c r="M15" s="16">
        <f>SUMIF('Et05'!$B:$B,B15,'Et05'!$A:$A)</f>
        <v>0</v>
      </c>
      <c r="N15" s="40">
        <f t="shared" si="2"/>
        <v>4</v>
      </c>
      <c r="O15" s="38">
        <f>IF(B15=0,"-",VLOOKUP(Individual!B15,'Participantes Lista'!$B$2:$C$101,2,FALSE))</f>
        <v>0</v>
      </c>
      <c r="P15" s="19">
        <f t="shared" si="4"/>
        <v>291</v>
      </c>
    </row>
    <row r="16" spans="1:16" ht="12.75" customHeight="1">
      <c r="A16" s="4">
        <f t="shared" si="3"/>
        <v>10</v>
      </c>
      <c r="B16" s="5" t="str">
        <f>'Participantes Lista'!B24</f>
        <v>Henrique Lacet</v>
      </c>
      <c r="C16" s="16">
        <f>SUMIF(SESC!$B:$B,B16,SESC!$C:$C)</f>
        <v>15</v>
      </c>
      <c r="D16" s="16">
        <f>SUMIF(Itabaiana!$B:$B,B16,Itabaiana!$C:$C)</f>
        <v>50</v>
      </c>
      <c r="E16" s="16">
        <f>SUMIF(Sapé!$B:$B,B16,Sapé!$C:$C)</f>
        <v>25</v>
      </c>
      <c r="F16" s="16">
        <f>SUMIF('João Pessoa'!$B:$B,B16,'João Pessoa'!$C:$C)</f>
        <v>0</v>
      </c>
      <c r="G16" s="16">
        <f>SUMIF('Et05'!$B:$B,B16,'Et05'!$C:$C)</f>
        <v>0</v>
      </c>
      <c r="H16" s="54">
        <f t="shared" si="1"/>
        <v>90</v>
      </c>
      <c r="I16" s="16">
        <f>SUMIF(SESC!$B:$B,B16,SESC!$A:$A)</f>
        <v>58</v>
      </c>
      <c r="J16" s="16">
        <f>SUMIF(Itabaiana!$B:$B,B16,Itabaiana!$A:$A)</f>
        <v>5</v>
      </c>
      <c r="K16" s="16">
        <f>SUMIF(Sapé!$B:$B,B16,Sapé!$A:$A)</f>
        <v>9</v>
      </c>
      <c r="L16" s="16">
        <f>SUMIF('João Pessoa'!$B:$B,B16,'João Pessoa'!$A:$A)</f>
        <v>0</v>
      </c>
      <c r="M16" s="16">
        <f>SUMIF('Et05'!$B:$B,B16,'Et05'!$A:$A)</f>
        <v>0</v>
      </c>
      <c r="N16" s="40">
        <f t="shared" si="2"/>
        <v>5</v>
      </c>
      <c r="O16" s="38" t="str">
        <f>IF(B16=0,"-",VLOOKUP(Individual!B16,'Participantes Lista'!$B$2:$C$101,2,FALSE))</f>
        <v>Clube dos 20</v>
      </c>
      <c r="P16" s="19">
        <f t="shared" si="4"/>
        <v>290</v>
      </c>
    </row>
    <row r="17" spans="1:16" ht="12.75" customHeight="1">
      <c r="A17" s="4">
        <f t="shared" si="3"/>
        <v>11</v>
      </c>
      <c r="B17" s="5" t="str">
        <f>'Participantes Lista'!B37</f>
        <v>Lúcio Alves</v>
      </c>
      <c r="C17" s="16">
        <f>SUMIF(SESC!$B:$B,B17,SESC!$C:$C)</f>
        <v>45</v>
      </c>
      <c r="D17" s="16">
        <f>SUMIF(Itabaiana!$B:$B,B17,Itabaiana!$C:$C)</f>
        <v>20</v>
      </c>
      <c r="E17" s="16">
        <f>SUMIF(Sapé!$B:$B,B17,Sapé!$C:$C)</f>
        <v>20</v>
      </c>
      <c r="F17" s="16">
        <f>SUMIF('João Pessoa'!$B:$B,B17,'João Pessoa'!$C:$C)</f>
        <v>0</v>
      </c>
      <c r="G17" s="16">
        <f>SUMIF('Et05'!$B:$B,B17,'Et05'!$C:$C)</f>
        <v>0</v>
      </c>
      <c r="H17" s="54">
        <f t="shared" si="1"/>
        <v>85</v>
      </c>
      <c r="I17" s="16">
        <f>SUMIF(SESC!$B:$B,B17,SESC!$A:$A)</f>
        <v>6</v>
      </c>
      <c r="J17" s="16">
        <f>SUMIF(Itabaiana!$B:$B,B17,Itabaiana!$A:$A)</f>
        <v>17</v>
      </c>
      <c r="K17" s="16">
        <f>SUMIF(Sapé!$B:$B,B17,Sapé!$A:$A)</f>
        <v>26</v>
      </c>
      <c r="L17" s="16">
        <f>SUMIF('João Pessoa'!$B:$B,B17,'João Pessoa'!$A:$A)</f>
        <v>0</v>
      </c>
      <c r="M17" s="16">
        <f>SUMIF('Et05'!$B:$B,B17,'Et05'!$A:$A)</f>
        <v>0</v>
      </c>
      <c r="N17" s="40">
        <f t="shared" si="2"/>
        <v>6</v>
      </c>
      <c r="O17" s="38" t="str">
        <f>IF(B17=0,"-",VLOOKUP(Individual!B17,'Participantes Lista'!$B$2:$C$101,2,FALSE))</f>
        <v>Clube Atlético Sapeense</v>
      </c>
      <c r="P17" s="19">
        <f t="shared" si="4"/>
        <v>289</v>
      </c>
    </row>
    <row r="18" spans="1:16" ht="12.75" customHeight="1">
      <c r="A18" s="4">
        <f t="shared" si="3"/>
        <v>12</v>
      </c>
      <c r="B18" s="5" t="str">
        <f>'Participantes Lista'!B50</f>
        <v>Maurício Caldas</v>
      </c>
      <c r="C18" s="16">
        <f>SUMIF(SESC!$B:$B,B18,SESC!$C:$C)</f>
        <v>60</v>
      </c>
      <c r="D18" s="16">
        <f>SUMIF(Itabaiana!$B:$B,B18,Itabaiana!$C:$C)</f>
        <v>20</v>
      </c>
      <c r="E18" s="16">
        <f>SUMIF(Sapé!$B:$B,B18,Sapé!$C:$C)</f>
        <v>0</v>
      </c>
      <c r="F18" s="16">
        <f>SUMIF('João Pessoa'!$B:$B,B18,'João Pessoa'!$C:$C)</f>
        <v>0</v>
      </c>
      <c r="G18" s="16">
        <f>SUMIF('Et05'!$B:$B,B18,'Et05'!$C:$C)</f>
        <v>0</v>
      </c>
      <c r="H18" s="54">
        <f t="shared" si="1"/>
        <v>80</v>
      </c>
      <c r="I18" s="16">
        <f>SUMIF(SESC!$B:$B,B18,SESC!$A:$A)</f>
        <v>4</v>
      </c>
      <c r="J18" s="16">
        <f>SUMIF(Itabaiana!$B:$B,B18,Itabaiana!$A:$A)</f>
        <v>26</v>
      </c>
      <c r="K18" s="16">
        <f>SUMIF(Sapé!$B:$B,B18,Sapé!$A:$A)</f>
        <v>0</v>
      </c>
      <c r="L18" s="16">
        <f>SUMIF('João Pessoa'!$B:$B,B18,'João Pessoa'!$A:$A)</f>
        <v>0</v>
      </c>
      <c r="M18" s="16">
        <f>SUMIF('Et05'!$B:$B,B18,'Et05'!$A:$A)</f>
        <v>0</v>
      </c>
      <c r="N18" s="40">
        <f t="shared" si="2"/>
        <v>4</v>
      </c>
      <c r="O18" s="38">
        <f>IF(B18=0,"-",VLOOKUP(Individual!B18,'Participantes Lista'!$B$2:$C$101,2,FALSE))</f>
        <v>0</v>
      </c>
      <c r="P18" s="19">
        <f t="shared" si="4"/>
        <v>288</v>
      </c>
    </row>
    <row r="19" spans="1:16" ht="12.75" customHeight="1">
      <c r="A19" s="4">
        <f t="shared" si="3"/>
        <v>13</v>
      </c>
      <c r="B19" s="5" t="str">
        <f>'Participantes Lista'!B26</f>
        <v>Jean Silva dos Santos</v>
      </c>
      <c r="C19" s="16">
        <f>SUMIF(SESC!$B:$B,B19,SESC!$C:$C)</f>
        <v>15</v>
      </c>
      <c r="D19" s="16">
        <f>SUMIF(Itabaiana!$B:$B,B19,Itabaiana!$C:$C)</f>
        <v>15</v>
      </c>
      <c r="E19" s="16">
        <f>SUMIF(Sapé!$B:$B,B19,Sapé!$C:$C)</f>
        <v>45</v>
      </c>
      <c r="F19" s="16">
        <f>SUMIF('João Pessoa'!$B:$B,B19,'João Pessoa'!$C:$C)</f>
        <v>0</v>
      </c>
      <c r="G19" s="16">
        <f>SUMIF('Et05'!$B:$B,B19,'Et05'!$C:$C)</f>
        <v>0</v>
      </c>
      <c r="H19" s="54">
        <f t="shared" si="1"/>
        <v>75</v>
      </c>
      <c r="I19" s="16">
        <f>SUMIF(SESC!$B:$B,B19,SESC!$A:$A)</f>
        <v>41</v>
      </c>
      <c r="J19" s="16">
        <f>SUMIF(Itabaiana!$B:$B,B19,Itabaiana!$A:$A)</f>
        <v>37</v>
      </c>
      <c r="K19" s="16">
        <f>SUMIF(Sapé!$B:$B,B19,Sapé!$A:$A)</f>
        <v>6</v>
      </c>
      <c r="L19" s="16">
        <f>SUMIF('João Pessoa'!$B:$B,B19,'João Pessoa'!$A:$A)</f>
        <v>0</v>
      </c>
      <c r="M19" s="16">
        <f>SUMIF('Et05'!$B:$B,B19,'Et05'!$A:$A)</f>
        <v>0</v>
      </c>
      <c r="N19" s="40">
        <f t="shared" si="2"/>
        <v>6</v>
      </c>
      <c r="O19" s="38" t="str">
        <f>IF(B19=0,"-",VLOOKUP(Individual!B19,'Participantes Lista'!$B$2:$C$101,2,FALSE))</f>
        <v>Clube dos 20</v>
      </c>
      <c r="P19" s="19">
        <f t="shared" si="4"/>
        <v>287</v>
      </c>
    </row>
    <row r="20" spans="1:16" ht="12.75" customHeight="1">
      <c r="A20" s="4">
        <f t="shared" si="3"/>
        <v>14</v>
      </c>
      <c r="B20" s="5" t="str">
        <f>'Participantes Lista'!B32</f>
        <v>José Natã de Farias</v>
      </c>
      <c r="C20" s="16">
        <f>SUMIF(SESC!$B:$B,B20,SESC!$C:$C)</f>
        <v>20</v>
      </c>
      <c r="D20" s="16">
        <f>SUMIF(Itabaiana!$B:$B,B20,Itabaiana!$C:$C)</f>
        <v>35</v>
      </c>
      <c r="E20" s="16">
        <f>SUMIF(Sapé!$B:$B,B20,Sapé!$C:$C)</f>
        <v>20</v>
      </c>
      <c r="F20" s="16">
        <f>SUMIF('João Pessoa'!$B:$B,B20,'João Pessoa'!$C:$C)</f>
        <v>0</v>
      </c>
      <c r="G20" s="16">
        <f>SUMIF('Et05'!$B:$B,B20,'Et05'!$C:$C)</f>
        <v>0</v>
      </c>
      <c r="H20" s="54">
        <f t="shared" si="1"/>
        <v>75</v>
      </c>
      <c r="I20" s="16">
        <f>SUMIF(SESC!$B:$B,B20,SESC!$A:$A)</f>
        <v>21</v>
      </c>
      <c r="J20" s="16">
        <f>SUMIF(Itabaiana!$B:$B,B20,Itabaiana!$A:$A)</f>
        <v>8</v>
      </c>
      <c r="K20" s="16">
        <f>SUMIF(Sapé!$B:$B,B20,Sapé!$A:$A)</f>
        <v>23</v>
      </c>
      <c r="L20" s="16">
        <f>SUMIF('João Pessoa'!$B:$B,B20,'João Pessoa'!$A:$A)</f>
        <v>0</v>
      </c>
      <c r="M20" s="16">
        <f>SUMIF('Et05'!$B:$B,B20,'Et05'!$A:$A)</f>
        <v>0</v>
      </c>
      <c r="N20" s="40">
        <f t="shared" si="2"/>
        <v>8</v>
      </c>
      <c r="O20" s="38" t="str">
        <f>IF(B20=0,"-",VLOOKUP(Individual!B20,'Participantes Lista'!$B$2:$C$101,2,FALSE))</f>
        <v>Clube Novo Alvorecer</v>
      </c>
      <c r="P20" s="19">
        <f t="shared" si="4"/>
        <v>286</v>
      </c>
    </row>
    <row r="21" spans="1:16" ht="12.75" customHeight="1">
      <c r="A21" s="4">
        <f t="shared" si="3"/>
        <v>15</v>
      </c>
      <c r="B21" s="5" t="str">
        <f>'Participantes Lista'!B10</f>
        <v>Davi R. de Freitas</v>
      </c>
      <c r="C21" s="16">
        <f>SUMIF(SESC!$B:$B,B21,SESC!$C:$C)</f>
        <v>25</v>
      </c>
      <c r="D21" s="16">
        <f>SUMIF(Itabaiana!$B:$B,B21,Itabaiana!$C:$C)</f>
        <v>25</v>
      </c>
      <c r="E21" s="16">
        <f>SUMIF(Sapé!$B:$B,B21,Sapé!$C:$C)</f>
        <v>20</v>
      </c>
      <c r="F21" s="16">
        <f>SUMIF('João Pessoa'!$B:$B,B21,'João Pessoa'!$C:$C)</f>
        <v>0</v>
      </c>
      <c r="G21" s="16">
        <f>SUMIF('Et05'!$B:$B,B21,'Et05'!$C:$C)</f>
        <v>0</v>
      </c>
      <c r="H21" s="54">
        <f t="shared" si="1"/>
        <v>70</v>
      </c>
      <c r="I21" s="16">
        <f>SUMIF(SESC!$B:$B,B21,SESC!$A:$A)</f>
        <v>10</v>
      </c>
      <c r="J21" s="16">
        <f>SUMIF(Itabaiana!$B:$B,B21,Itabaiana!$A:$A)</f>
        <v>13</v>
      </c>
      <c r="K21" s="16">
        <f>SUMIF(Sapé!$B:$B,B21,Sapé!$A:$A)</f>
        <v>22</v>
      </c>
      <c r="L21" s="16">
        <f>SUMIF('João Pessoa'!$B:$B,B21,'João Pessoa'!$A:$A)</f>
        <v>0</v>
      </c>
      <c r="M21" s="16">
        <f>SUMIF('Et05'!$B:$B,B21,'Et05'!$A:$A)</f>
        <v>0</v>
      </c>
      <c r="N21" s="40">
        <f t="shared" si="2"/>
        <v>10</v>
      </c>
      <c r="O21" s="38" t="str">
        <f>IF(B21=0,"-",VLOOKUP(Individual!B21,'Participantes Lista'!$B$2:$C$101,2,FALSE))</f>
        <v>Grêmio Santa Júlia</v>
      </c>
      <c r="P21" s="19">
        <f t="shared" si="4"/>
        <v>285</v>
      </c>
    </row>
    <row r="22" spans="1:16" ht="12.75" customHeight="1">
      <c r="A22" s="4">
        <f t="shared" si="3"/>
        <v>16</v>
      </c>
      <c r="B22" s="5" t="str">
        <f>'Participantes Lista'!B67</f>
        <v>Vinícius Cavalcanti Correia</v>
      </c>
      <c r="C22" s="16">
        <f>SUMIF(SESC!$B:$B,B22,SESC!$C:$C)</f>
        <v>25</v>
      </c>
      <c r="D22" s="16">
        <f>SUMIF(Itabaiana!$B:$B,B22,Itabaiana!$C:$C)</f>
        <v>25</v>
      </c>
      <c r="E22" s="16">
        <f>SUMIF(Sapé!$B:$B,B22,Sapé!$C:$C)</f>
        <v>20</v>
      </c>
      <c r="F22" s="16">
        <f>SUMIF('João Pessoa'!$B:$B,B22,'João Pessoa'!$C:$C)</f>
        <v>0</v>
      </c>
      <c r="G22" s="16">
        <f>SUMIF('Et05'!$B:$B,B22,'Et05'!$C:$C)</f>
        <v>0</v>
      </c>
      <c r="H22" s="54">
        <f t="shared" si="1"/>
        <v>70</v>
      </c>
      <c r="I22" s="16">
        <f>SUMIF(SESC!$B:$B,B22,SESC!$A:$A)</f>
        <v>12</v>
      </c>
      <c r="J22" s="16">
        <f>SUMIF(Itabaiana!$B:$B,B22,Itabaiana!$A:$A)</f>
        <v>15</v>
      </c>
      <c r="K22" s="16">
        <f>SUMIF(Sapé!$B:$B,B22,Sapé!$A:$A)</f>
        <v>31</v>
      </c>
      <c r="L22" s="16">
        <f>SUMIF('João Pessoa'!$B:$B,B22,'João Pessoa'!$A:$A)</f>
        <v>0</v>
      </c>
      <c r="M22" s="16">
        <f>SUMIF('Et05'!$B:$B,B22,'Et05'!$A:$A)</f>
        <v>0</v>
      </c>
      <c r="N22" s="40">
        <f t="shared" si="2"/>
        <v>12</v>
      </c>
      <c r="O22" s="38">
        <f>IF(B22=0,"-",VLOOKUP(Individual!B22,'Participantes Lista'!$B$2:$C$101,2,FALSE))</f>
        <v>0</v>
      </c>
      <c r="P22" s="19">
        <f t="shared" si="4"/>
        <v>284</v>
      </c>
    </row>
    <row r="23" spans="1:16" ht="12.75" customHeight="1">
      <c r="A23" s="4">
        <f t="shared" si="3"/>
        <v>17</v>
      </c>
      <c r="B23" s="5" t="str">
        <f>'Participantes Lista'!B54</f>
        <v>Paulo Elias</v>
      </c>
      <c r="C23" s="16">
        <f>SUMIF(SESC!$B:$B,B23,SESC!$C:$C)</f>
        <v>35</v>
      </c>
      <c r="D23" s="16">
        <f>SUMIF(Itabaiana!$B:$B,B23,Itabaiana!$C:$C)</f>
        <v>15</v>
      </c>
      <c r="E23" s="16">
        <f>SUMIF(Sapé!$B:$B,B23,Sapé!$C:$C)</f>
        <v>15</v>
      </c>
      <c r="F23" s="16">
        <f>SUMIF('João Pessoa'!$B:$B,B23,'João Pessoa'!$C:$C)</f>
        <v>0</v>
      </c>
      <c r="G23" s="16">
        <f>SUMIF('Et05'!$B:$B,B23,'Et05'!$C:$C)</f>
        <v>0</v>
      </c>
      <c r="H23" s="54">
        <f t="shared" si="1"/>
        <v>65</v>
      </c>
      <c r="I23" s="16">
        <f>SUMIF(SESC!$B:$B,B23,SESC!$A:$A)</f>
        <v>8</v>
      </c>
      <c r="J23" s="16">
        <f>SUMIF(Itabaiana!$B:$B,B23,Itabaiana!$A:$A)</f>
        <v>34</v>
      </c>
      <c r="K23" s="16">
        <f>SUMIF(Sapé!$B:$B,B23,Sapé!$A:$A)</f>
        <v>41</v>
      </c>
      <c r="L23" s="16">
        <f>SUMIF('João Pessoa'!$B:$B,B23,'João Pessoa'!$A:$A)</f>
        <v>0</v>
      </c>
      <c r="M23" s="16">
        <f>SUMIF('Et05'!$B:$B,B23,'Et05'!$A:$A)</f>
        <v>0</v>
      </c>
      <c r="N23" s="40">
        <f t="shared" si="2"/>
        <v>8</v>
      </c>
      <c r="O23" s="38">
        <f>IF(B23=0,"-",VLOOKUP(Individual!B23,'Participantes Lista'!$B$2:$C$101,2,FALSE))</f>
        <v>0</v>
      </c>
      <c r="P23" s="19">
        <f t="shared" si="4"/>
        <v>283</v>
      </c>
    </row>
    <row r="24" spans="1:16" ht="12.75" customHeight="1">
      <c r="A24" s="4">
        <f t="shared" si="3"/>
        <v>18</v>
      </c>
      <c r="B24" s="5" t="str">
        <f>'Participantes Lista'!B21</f>
        <v>Francisco Roberto</v>
      </c>
      <c r="C24" s="16">
        <f>SUMIF(SESC!$B:$B,B24,SESC!$C:$C)</f>
        <v>20</v>
      </c>
      <c r="D24" s="16">
        <f>SUMIF(Itabaiana!$B:$B,B24,Itabaiana!$C:$C)</f>
        <v>25</v>
      </c>
      <c r="E24" s="16">
        <f>SUMIF(Sapé!$B:$B,B24,Sapé!$C:$C)</f>
        <v>20</v>
      </c>
      <c r="F24" s="16">
        <f>SUMIF('João Pessoa'!$B:$B,B24,'João Pessoa'!$C:$C)</f>
        <v>0</v>
      </c>
      <c r="G24" s="16">
        <f>SUMIF('Et05'!$B:$B,B24,'Et05'!$C:$C)</f>
        <v>0</v>
      </c>
      <c r="H24" s="54">
        <f t="shared" si="1"/>
        <v>65</v>
      </c>
      <c r="I24" s="16">
        <f>SUMIF(SESC!$B:$B,B24,SESC!$A:$A)</f>
        <v>31</v>
      </c>
      <c r="J24" s="16">
        <f>SUMIF(Itabaiana!$B:$B,B24,Itabaiana!$A:$A)</f>
        <v>10</v>
      </c>
      <c r="K24" s="16">
        <f>SUMIF(Sapé!$B:$B,B24,Sapé!$A:$A)</f>
        <v>20</v>
      </c>
      <c r="L24" s="16">
        <f>SUMIF('João Pessoa'!$B:$B,B24,'João Pessoa'!$A:$A)</f>
        <v>0</v>
      </c>
      <c r="M24" s="16">
        <f>SUMIF('Et05'!$B:$B,B24,'Et05'!$A:$A)</f>
        <v>0</v>
      </c>
      <c r="N24" s="40">
        <f t="shared" si="2"/>
        <v>10</v>
      </c>
      <c r="O24" s="38" t="str">
        <f>IF(B24=0,"-",VLOOKUP(Individual!B24,'Participantes Lista'!$B$2:$C$101,2,FALSE))</f>
        <v>Clube Novo Alvorecer</v>
      </c>
      <c r="P24" s="19">
        <f t="shared" si="4"/>
        <v>282</v>
      </c>
    </row>
    <row r="25" spans="1:16" ht="12.75" customHeight="1">
      <c r="A25" s="4">
        <f t="shared" si="3"/>
        <v>19</v>
      </c>
      <c r="B25" s="5" t="str">
        <f>'Participantes Lista'!B41</f>
        <v>Manoel Medeiros</v>
      </c>
      <c r="C25" s="16">
        <f>SUMIF(SESC!$B:$B,B25,SESC!$C:$C)</f>
        <v>20</v>
      </c>
      <c r="D25" s="16">
        <f>SUMIF(Itabaiana!$B:$B,B25,Itabaiana!$C:$C)</f>
        <v>25</v>
      </c>
      <c r="E25" s="16">
        <f>SUMIF(Sapé!$B:$B,B25,Sapé!$C:$C)</f>
        <v>20</v>
      </c>
      <c r="F25" s="16">
        <f>SUMIF('João Pessoa'!$B:$B,B25,'João Pessoa'!$C:$C)</f>
        <v>0</v>
      </c>
      <c r="G25" s="16">
        <f>SUMIF('Et05'!$B:$B,B25,'Et05'!$C:$C)</f>
        <v>0</v>
      </c>
      <c r="H25" s="54">
        <f t="shared" si="1"/>
        <v>65</v>
      </c>
      <c r="I25" s="16">
        <f>SUMIF(SESC!$B:$B,B25,SESC!$A:$A)</f>
        <v>23</v>
      </c>
      <c r="J25" s="16">
        <f>SUMIF(Itabaiana!$B:$B,B25,Itabaiana!$A:$A)</f>
        <v>16</v>
      </c>
      <c r="K25" s="16">
        <f>SUMIF(Sapé!$B:$B,B25,Sapé!$A:$A)</f>
        <v>21</v>
      </c>
      <c r="L25" s="16">
        <f>SUMIF('João Pessoa'!$B:$B,B25,'João Pessoa'!$A:$A)</f>
        <v>0</v>
      </c>
      <c r="M25" s="16">
        <f>SUMIF('Et05'!$B:$B,B25,'Et05'!$A:$A)</f>
        <v>0</v>
      </c>
      <c r="N25" s="40">
        <f t="shared" si="2"/>
        <v>16</v>
      </c>
      <c r="O25" s="38" t="str">
        <f>IF(B25=0,"-",VLOOKUP(Individual!B25,'Participantes Lista'!$B$2:$C$101,2,FALSE))</f>
        <v>Grêmio Santa Júlia</v>
      </c>
      <c r="P25" s="19">
        <f t="shared" si="4"/>
        <v>281</v>
      </c>
    </row>
    <row r="26" spans="1:16" ht="12.75" customHeight="1">
      <c r="A26" s="4">
        <f t="shared" si="3"/>
        <v>20</v>
      </c>
      <c r="B26" s="5" t="str">
        <f>'Participantes Lista'!B70</f>
        <v>Walter Júnior</v>
      </c>
      <c r="C26" s="16">
        <f>SUMIF(SESC!$B:$B,B26,SESC!$C:$C)</f>
        <v>40</v>
      </c>
      <c r="D26" s="16">
        <f>SUMIF(Itabaiana!$B:$B,B26,Itabaiana!$C:$C)</f>
        <v>20</v>
      </c>
      <c r="E26" s="16">
        <f>SUMIF(Sapé!$B:$B,B26,Sapé!$C:$C)</f>
        <v>0</v>
      </c>
      <c r="F26" s="16">
        <f>SUMIF('João Pessoa'!$B:$B,B26,'João Pessoa'!$C:$C)</f>
        <v>0</v>
      </c>
      <c r="G26" s="16">
        <f>SUMIF('Et05'!$B:$B,B26,'Et05'!$C:$C)</f>
        <v>0</v>
      </c>
      <c r="H26" s="54">
        <f t="shared" si="1"/>
        <v>60</v>
      </c>
      <c r="I26" s="16">
        <f>SUMIF(SESC!$B:$B,B26,SESC!$A:$A)</f>
        <v>7</v>
      </c>
      <c r="J26" s="16">
        <f>SUMIF(Itabaiana!$B:$B,B26,Itabaiana!$A:$A)</f>
        <v>19</v>
      </c>
      <c r="K26" s="16">
        <f>SUMIF(Sapé!$B:$B,B26,Sapé!$A:$A)</f>
        <v>0</v>
      </c>
      <c r="L26" s="16">
        <f>SUMIF('João Pessoa'!$B:$B,B26,'João Pessoa'!$A:$A)</f>
        <v>0</v>
      </c>
      <c r="M26" s="16">
        <f>SUMIF('Et05'!$B:$B,B26,'Et05'!$A:$A)</f>
        <v>0</v>
      </c>
      <c r="N26" s="40">
        <f t="shared" si="2"/>
        <v>7</v>
      </c>
      <c r="O26" s="38">
        <f>IF(B26=0,"-",VLOOKUP(Individual!B26,'Participantes Lista'!$B$2:$C$101,2,FALSE))</f>
        <v>0</v>
      </c>
      <c r="P26" s="19">
        <f t="shared" si="4"/>
        <v>280</v>
      </c>
    </row>
    <row r="27" spans="1:16" ht="12.75" customHeight="1">
      <c r="A27" s="4">
        <f t="shared" si="3"/>
        <v>21</v>
      </c>
      <c r="B27" s="5" t="str">
        <f>'Participantes Lista'!B44</f>
        <v>Marcos (Manga Rosa)</v>
      </c>
      <c r="C27" s="16">
        <f>SUMIF(SESC!$B:$B,B27,SESC!$C:$C)</f>
        <v>20</v>
      </c>
      <c r="D27" s="16">
        <f>SUMIF(Itabaiana!$B:$B,B27,Itabaiana!$C:$C)</f>
        <v>40</v>
      </c>
      <c r="E27" s="16">
        <f>SUMIF(Sapé!$B:$B,B27,Sapé!$C:$C)</f>
        <v>0</v>
      </c>
      <c r="F27" s="16">
        <f>SUMIF('João Pessoa'!$B:$B,B27,'João Pessoa'!$C:$C)</f>
        <v>0</v>
      </c>
      <c r="G27" s="16">
        <f>SUMIF('Et05'!$B:$B,B27,'Et05'!$C:$C)</f>
        <v>0</v>
      </c>
      <c r="H27" s="54">
        <f t="shared" si="1"/>
        <v>60</v>
      </c>
      <c r="I27" s="16">
        <f>SUMIF(SESC!$B:$B,B27,SESC!$A:$A)</f>
        <v>30</v>
      </c>
      <c r="J27" s="16">
        <f>SUMIF(Itabaiana!$B:$B,B27,Itabaiana!$A:$A)</f>
        <v>7</v>
      </c>
      <c r="K27" s="16">
        <f>SUMIF(Sapé!$B:$B,B27,Sapé!$A:$A)</f>
        <v>0</v>
      </c>
      <c r="L27" s="16">
        <f>SUMIF('João Pessoa'!$B:$B,B27,'João Pessoa'!$A:$A)</f>
        <v>0</v>
      </c>
      <c r="M27" s="16">
        <f>SUMIF('Et05'!$B:$B,B27,'Et05'!$A:$A)</f>
        <v>0</v>
      </c>
      <c r="N27" s="40">
        <f t="shared" si="2"/>
        <v>7</v>
      </c>
      <c r="O27" s="38" t="str">
        <f>IF(B27=0,"-",VLOOKUP(Individual!B27,'Participantes Lista'!$B$2:$C$101,2,FALSE))</f>
        <v>Grêmio Paraibano</v>
      </c>
      <c r="P27" s="19">
        <f t="shared" si="4"/>
        <v>279</v>
      </c>
    </row>
    <row r="28" spans="1:16" ht="12.75" customHeight="1">
      <c r="A28" s="4">
        <f t="shared" si="3"/>
        <v>22</v>
      </c>
      <c r="B28" s="5" t="str">
        <f>'Participantes Lista'!B5</f>
        <v>Armando Neto</v>
      </c>
      <c r="C28" s="16">
        <f>SUMIF(SESC!$B:$B,B28,SESC!$C:$C)</f>
        <v>15</v>
      </c>
      <c r="D28" s="16">
        <f>SUMIF(Itabaiana!$B:$B,B28,Itabaiana!$C:$C)</f>
        <v>25</v>
      </c>
      <c r="E28" s="16">
        <f>SUMIF(Sapé!$B:$B,B28,Sapé!$C:$C)</f>
        <v>20</v>
      </c>
      <c r="F28" s="16">
        <f>SUMIF('João Pessoa'!$B:$B,B28,'João Pessoa'!$C:$C)</f>
        <v>0</v>
      </c>
      <c r="G28" s="16">
        <f>SUMIF('Et05'!$B:$B,B28,'Et05'!$C:$C)</f>
        <v>0</v>
      </c>
      <c r="H28" s="54">
        <f t="shared" si="1"/>
        <v>60</v>
      </c>
      <c r="I28" s="16">
        <f>SUMIF(SESC!$B:$B,B28,SESC!$A:$A)</f>
        <v>35</v>
      </c>
      <c r="J28" s="16">
        <f>SUMIF(Itabaiana!$B:$B,B28,Itabaiana!$A:$A)</f>
        <v>9</v>
      </c>
      <c r="K28" s="16">
        <f>SUMIF(Sapé!$B:$B,B28,Sapé!$A:$A)</f>
        <v>29</v>
      </c>
      <c r="L28" s="16">
        <f>SUMIF('João Pessoa'!$B:$B,B28,'João Pessoa'!$A:$A)</f>
        <v>0</v>
      </c>
      <c r="M28" s="16">
        <f>SUMIF('Et05'!$B:$B,B28,'Et05'!$A:$A)</f>
        <v>0</v>
      </c>
      <c r="N28" s="40">
        <f t="shared" si="2"/>
        <v>9</v>
      </c>
      <c r="O28" s="38" t="str">
        <f>IF(B28=0,"-",VLOOKUP(Individual!B28,'Participantes Lista'!$B$2:$C$101,2,FALSE))</f>
        <v>Grêmio Paraibano</v>
      </c>
      <c r="P28" s="19">
        <f t="shared" si="4"/>
        <v>278</v>
      </c>
    </row>
    <row r="29" spans="1:16" ht="12.75" customHeight="1">
      <c r="A29" s="4">
        <f t="shared" si="3"/>
        <v>23</v>
      </c>
      <c r="B29" s="5" t="str">
        <f>'Participantes Lista'!B58</f>
        <v>Reginaldo Ramalho</v>
      </c>
      <c r="C29" s="16">
        <f>SUMIF(SESC!$B:$B,B29,SESC!$C:$C)</f>
        <v>15</v>
      </c>
      <c r="D29" s="16">
        <f>SUMIF(Itabaiana!$B:$B,B29,Itabaiana!$C:$C)</f>
        <v>0</v>
      </c>
      <c r="E29" s="16">
        <f>SUMIF(Sapé!$B:$B,B29,Sapé!$C:$C)</f>
        <v>40</v>
      </c>
      <c r="F29" s="16">
        <f>SUMIF('João Pessoa'!$B:$B,B29,'João Pessoa'!$C:$C)</f>
        <v>0</v>
      </c>
      <c r="G29" s="16">
        <f>SUMIF('Et05'!$B:$B,B29,'Et05'!$C:$C)</f>
        <v>0</v>
      </c>
      <c r="H29" s="54">
        <f t="shared" si="1"/>
        <v>55</v>
      </c>
      <c r="I29" s="16">
        <f>SUMIF(SESC!$B:$B,B29,SESC!$A:$A)</f>
        <v>44</v>
      </c>
      <c r="J29" s="16">
        <f>SUMIF(Itabaiana!$B:$B,B29,Itabaiana!$A:$A)</f>
        <v>0</v>
      </c>
      <c r="K29" s="16">
        <f>SUMIF(Sapé!$B:$B,B29,Sapé!$A:$A)</f>
        <v>7</v>
      </c>
      <c r="L29" s="16">
        <f>SUMIF('João Pessoa'!$B:$B,B29,'João Pessoa'!$A:$A)</f>
        <v>0</v>
      </c>
      <c r="M29" s="16">
        <f>SUMIF('Et05'!$B:$B,B29,'Et05'!$A:$A)</f>
        <v>0</v>
      </c>
      <c r="N29" s="40">
        <f t="shared" si="2"/>
        <v>7</v>
      </c>
      <c r="O29" s="38">
        <f>IF(B29=0,"-",VLOOKUP(Individual!B29,'Participantes Lista'!$B$2:$C$101,2,FALSE))</f>
        <v>0</v>
      </c>
      <c r="P29" s="19">
        <f t="shared" si="4"/>
        <v>277</v>
      </c>
    </row>
    <row r="30" spans="1:16" ht="12.75" customHeight="1">
      <c r="A30" s="4">
        <f t="shared" si="3"/>
        <v>24</v>
      </c>
      <c r="B30" s="5" t="str">
        <f>'Participantes Lista'!B56</f>
        <v>Radamés Véras</v>
      </c>
      <c r="C30" s="16">
        <f>SUMIF(SESC!$B:$B,B30,SESC!$C:$C)</f>
        <v>15</v>
      </c>
      <c r="D30" s="16">
        <f>SUMIF(Itabaiana!$B:$B,B30,Itabaiana!$C:$C)</f>
        <v>15</v>
      </c>
      <c r="E30" s="16">
        <f>SUMIF(Sapé!$B:$B,B30,Sapé!$C:$C)</f>
        <v>25</v>
      </c>
      <c r="F30" s="16">
        <f>SUMIF('João Pessoa'!$B:$B,B30,'João Pessoa'!$C:$C)</f>
        <v>0</v>
      </c>
      <c r="G30" s="16">
        <f>SUMIF('Et05'!$B:$B,B30,'Et05'!$C:$C)</f>
        <v>0</v>
      </c>
      <c r="H30" s="54">
        <f t="shared" si="1"/>
        <v>55</v>
      </c>
      <c r="I30" s="16">
        <f>SUMIF(SESC!$B:$B,B30,SESC!$A:$A)</f>
        <v>33</v>
      </c>
      <c r="J30" s="16">
        <f>SUMIF(Itabaiana!$B:$B,B30,Itabaiana!$A:$A)</f>
        <v>36</v>
      </c>
      <c r="K30" s="16">
        <f>SUMIF(Sapé!$B:$B,B30,Sapé!$A:$A)</f>
        <v>10</v>
      </c>
      <c r="L30" s="16">
        <f>SUMIF('João Pessoa'!$B:$B,B30,'João Pessoa'!$A:$A)</f>
        <v>0</v>
      </c>
      <c r="M30" s="16">
        <f>SUMIF('Et05'!$B:$B,B30,'Et05'!$A:$A)</f>
        <v>0</v>
      </c>
      <c r="N30" s="40">
        <f t="shared" si="2"/>
        <v>10</v>
      </c>
      <c r="O30" s="38">
        <f>IF(B30=0,"-",VLOOKUP(Individual!B30,'Participantes Lista'!$B$2:$C$101,2,FALSE))</f>
        <v>0</v>
      </c>
      <c r="P30" s="19">
        <f t="shared" si="4"/>
        <v>276</v>
      </c>
    </row>
    <row r="31" spans="1:16" ht="12.75" customHeight="1">
      <c r="A31" s="4">
        <f t="shared" si="3"/>
        <v>25</v>
      </c>
      <c r="B31" s="5" t="str">
        <f>'Participantes Lista'!B18</f>
        <v>Fernando Elias</v>
      </c>
      <c r="C31" s="16">
        <f>SUMIF(SESC!$B:$B,B31,SESC!$C:$C)</f>
        <v>15</v>
      </c>
      <c r="D31" s="16">
        <f>SUMIF(Itabaiana!$B:$B,B31,Itabaiana!$C:$C)</f>
        <v>15</v>
      </c>
      <c r="E31" s="16">
        <f>SUMIF(Sapé!$B:$B,B31,Sapé!$C:$C)</f>
        <v>25</v>
      </c>
      <c r="F31" s="16">
        <f>SUMIF('João Pessoa'!$B:$B,B31,'João Pessoa'!$C:$C)</f>
        <v>0</v>
      </c>
      <c r="G31" s="16">
        <f>SUMIF('Et05'!$B:$B,B31,'Et05'!$C:$C)</f>
        <v>0</v>
      </c>
      <c r="H31" s="54">
        <f t="shared" si="1"/>
        <v>55</v>
      </c>
      <c r="I31" s="16">
        <f>SUMIF(SESC!$B:$B,B31,SESC!$A:$A)</f>
        <v>36</v>
      </c>
      <c r="J31" s="16">
        <f>SUMIF(Itabaiana!$B:$B,B31,Itabaiana!$A:$A)</f>
        <v>38</v>
      </c>
      <c r="K31" s="16">
        <f>SUMIF(Sapé!$B:$B,B31,Sapé!$A:$A)</f>
        <v>12</v>
      </c>
      <c r="L31" s="16">
        <f>SUMIF('João Pessoa'!$B:$B,B31,'João Pessoa'!$A:$A)</f>
        <v>0</v>
      </c>
      <c r="M31" s="16">
        <f>SUMIF('Et05'!$B:$B,B31,'Et05'!$A:$A)</f>
        <v>0</v>
      </c>
      <c r="N31" s="40">
        <f t="shared" si="2"/>
        <v>12</v>
      </c>
      <c r="O31" s="38" t="str">
        <f>IF(B31=0,"-",VLOOKUP(Individual!B31,'Participantes Lista'!$B$2:$C$101,2,FALSE))</f>
        <v>Grêmio 2 de setembro</v>
      </c>
      <c r="P31" s="19">
        <f t="shared" si="4"/>
        <v>275</v>
      </c>
    </row>
    <row r="32" spans="1:16" ht="12.75" customHeight="1">
      <c r="A32" s="4">
        <f t="shared" si="3"/>
        <v>26</v>
      </c>
      <c r="B32" s="5" t="str">
        <f>'Participantes Lista'!B62</f>
        <v>Rogério A. Silva [Belo]</v>
      </c>
      <c r="C32" s="16">
        <f>SUMIF(SESC!$B:$B,B32,SESC!$C:$C)</f>
        <v>15</v>
      </c>
      <c r="D32" s="16">
        <f>SUMIF(Itabaiana!$B:$B,B32,Itabaiana!$C:$C)</f>
        <v>15</v>
      </c>
      <c r="E32" s="16">
        <f>SUMIF(Sapé!$B:$B,B32,Sapé!$C:$C)</f>
        <v>25</v>
      </c>
      <c r="F32" s="16">
        <f>SUMIF('João Pessoa'!$B:$B,B32,'João Pessoa'!$C:$C)</f>
        <v>0</v>
      </c>
      <c r="G32" s="16">
        <f>SUMIF('Et05'!$B:$B,B32,'Et05'!$C:$C)</f>
        <v>0</v>
      </c>
      <c r="H32" s="54">
        <f t="shared" si="1"/>
        <v>55</v>
      </c>
      <c r="I32" s="16">
        <f>SUMIF(SESC!$B:$B,B32,SESC!$A:$A)</f>
        <v>50</v>
      </c>
      <c r="J32" s="16">
        <f>SUMIF(Itabaiana!$B:$B,B32,Itabaiana!$A:$A)</f>
        <v>39</v>
      </c>
      <c r="K32" s="16">
        <f>SUMIF(Sapé!$B:$B,B32,Sapé!$A:$A)</f>
        <v>16</v>
      </c>
      <c r="L32" s="16">
        <f>SUMIF('João Pessoa'!$B:$B,B32,'João Pessoa'!$A:$A)</f>
        <v>0</v>
      </c>
      <c r="M32" s="16">
        <f>SUMIF('Et05'!$B:$B,B32,'Et05'!$A:$A)</f>
        <v>0</v>
      </c>
      <c r="N32" s="40">
        <f t="shared" si="2"/>
        <v>16</v>
      </c>
      <c r="O32" s="38">
        <f>IF(B32=0,"-",VLOOKUP(Individual!B32,'Participantes Lista'!$B$2:$C$101,2,FALSE))</f>
        <v>0</v>
      </c>
      <c r="P32" s="19">
        <f t="shared" si="4"/>
        <v>274</v>
      </c>
    </row>
    <row r="33" spans="1:16" ht="12.75" customHeight="1">
      <c r="A33" s="4">
        <f t="shared" si="3"/>
        <v>27</v>
      </c>
      <c r="B33" s="5" t="str">
        <f>'Participantes Lista'!B20</f>
        <v>Francisco Lopes</v>
      </c>
      <c r="C33" s="16">
        <f>SUMIF(SESC!$B:$B,B33,SESC!$C:$C)</f>
        <v>15</v>
      </c>
      <c r="D33" s="16">
        <f>SUMIF(Itabaiana!$B:$B,B33,Itabaiana!$C:$C)</f>
        <v>20</v>
      </c>
      <c r="E33" s="16">
        <f>SUMIF(Sapé!$B:$B,B33,Sapé!$C:$C)</f>
        <v>20</v>
      </c>
      <c r="F33" s="16">
        <f>SUMIF('João Pessoa'!$B:$B,B33,'João Pessoa'!$C:$C)</f>
        <v>0</v>
      </c>
      <c r="G33" s="16">
        <f>SUMIF('Et05'!$B:$B,B33,'Et05'!$C:$C)</f>
        <v>0</v>
      </c>
      <c r="H33" s="54">
        <f t="shared" si="1"/>
        <v>55</v>
      </c>
      <c r="I33" s="16">
        <f>SUMIF(SESC!$B:$B,B33,SESC!$A:$A)</f>
        <v>37</v>
      </c>
      <c r="J33" s="16">
        <f>SUMIF(Itabaiana!$B:$B,B33,Itabaiana!$A:$A)</f>
        <v>21</v>
      </c>
      <c r="K33" s="16">
        <f>SUMIF(Sapé!$B:$B,B33,Sapé!$A:$A)</f>
        <v>28</v>
      </c>
      <c r="L33" s="16">
        <f>SUMIF('João Pessoa'!$B:$B,B33,'João Pessoa'!$A:$A)</f>
        <v>0</v>
      </c>
      <c r="M33" s="16">
        <f>SUMIF('Et05'!$B:$B,B33,'Et05'!$A:$A)</f>
        <v>0</v>
      </c>
      <c r="N33" s="40">
        <f t="shared" si="2"/>
        <v>21</v>
      </c>
      <c r="O33" s="38" t="str">
        <f>IF(B33=0,"-",VLOOKUP(Individual!B33,'Participantes Lista'!$B$2:$C$101,2,FALSE))</f>
        <v>Clube Novo Alvorecer</v>
      </c>
      <c r="P33" s="19">
        <f t="shared" si="4"/>
        <v>273</v>
      </c>
    </row>
    <row r="34" spans="1:16" ht="12.75" customHeight="1">
      <c r="A34" s="4">
        <f t="shared" si="3"/>
        <v>28</v>
      </c>
      <c r="B34" s="5" t="str">
        <f>'Participantes Lista'!B6</f>
        <v>Brito Gomes</v>
      </c>
      <c r="C34" s="16">
        <f>SUMIF(SESC!$B:$B,B34,SESC!$C:$C)</f>
        <v>20</v>
      </c>
      <c r="D34" s="16">
        <f>SUMIF(Itabaiana!$B:$B,B34,Itabaiana!$C:$C)</f>
        <v>20</v>
      </c>
      <c r="E34" s="16">
        <f>SUMIF(Sapé!$B:$B,B34,Sapé!$C:$C)</f>
        <v>15</v>
      </c>
      <c r="F34" s="16">
        <f>SUMIF('João Pessoa'!$B:$B,B34,'João Pessoa'!$C:$C)</f>
        <v>0</v>
      </c>
      <c r="G34" s="16">
        <f>SUMIF('Et05'!$B:$B,B34,'Et05'!$C:$C)</f>
        <v>0</v>
      </c>
      <c r="H34" s="54">
        <f t="shared" si="1"/>
        <v>55</v>
      </c>
      <c r="I34" s="16">
        <f>SUMIF(SESC!$B:$B,B34,SESC!$A:$A)</f>
        <v>27</v>
      </c>
      <c r="J34" s="16">
        <f>SUMIF(Itabaiana!$B:$B,B34,Itabaiana!$A:$A)</f>
        <v>22</v>
      </c>
      <c r="K34" s="16">
        <f>SUMIF(Sapé!$B:$B,B34,Sapé!$A:$A)</f>
        <v>42</v>
      </c>
      <c r="L34" s="16">
        <f>SUMIF('João Pessoa'!$B:$B,B34,'João Pessoa'!$A:$A)</f>
        <v>0</v>
      </c>
      <c r="M34" s="16">
        <f>SUMIF('Et05'!$B:$B,B34,'Et05'!$A:$A)</f>
        <v>0</v>
      </c>
      <c r="N34" s="40">
        <f t="shared" si="2"/>
        <v>22</v>
      </c>
      <c r="O34" s="38" t="str">
        <f>IF(B34=0,"-",VLOOKUP(Individual!B34,'Participantes Lista'!$B$2:$C$101,2,FALSE))</f>
        <v>Grêmio Paraibano</v>
      </c>
      <c r="P34" s="19">
        <f t="shared" si="4"/>
        <v>272</v>
      </c>
    </row>
    <row r="35" spans="1:16" ht="12.75" customHeight="1">
      <c r="A35" s="4">
        <f t="shared" si="3"/>
        <v>29</v>
      </c>
      <c r="B35" s="5" t="str">
        <f>'Participantes Lista'!B45</f>
        <v>Marcos Aurélio</v>
      </c>
      <c r="C35" s="16">
        <f>SUMIF(SESC!$B:$B,B35,SESC!$C:$C)</f>
        <v>15</v>
      </c>
      <c r="D35" s="16">
        <f>SUMIF(Itabaiana!$B:$B,B35,Itabaiana!$C:$C)</f>
        <v>20</v>
      </c>
      <c r="E35" s="16">
        <f>SUMIF(Sapé!$B:$B,B35,Sapé!$C:$C)</f>
        <v>20</v>
      </c>
      <c r="F35" s="16">
        <f>SUMIF('João Pessoa'!$B:$B,B35,'João Pessoa'!$C:$C)</f>
        <v>0</v>
      </c>
      <c r="G35" s="16">
        <f>SUMIF('Et05'!$B:$B,B35,'Et05'!$C:$C)</f>
        <v>0</v>
      </c>
      <c r="H35" s="54">
        <f t="shared" si="1"/>
        <v>55</v>
      </c>
      <c r="I35" s="16">
        <f>SUMIF(SESC!$B:$B,B35,SESC!$A:$A)</f>
        <v>34</v>
      </c>
      <c r="J35" s="16">
        <f>SUMIF(Itabaiana!$B:$B,B35,Itabaiana!$A:$A)</f>
        <v>30</v>
      </c>
      <c r="K35" s="16">
        <f>SUMIF(Sapé!$B:$B,B35,Sapé!$A:$A)</f>
        <v>30</v>
      </c>
      <c r="L35" s="16">
        <f>SUMIF('João Pessoa'!$B:$B,B35,'João Pessoa'!$A:$A)</f>
        <v>0</v>
      </c>
      <c r="M35" s="16">
        <f>SUMIF('Et05'!$B:$B,B35,'Et05'!$A:$A)</f>
        <v>0</v>
      </c>
      <c r="N35" s="40">
        <f t="shared" si="2"/>
        <v>30</v>
      </c>
      <c r="O35" s="38" t="str">
        <f>IF(B35=0,"-",VLOOKUP(Individual!B35,'Participantes Lista'!$B$2:$C$101,2,FALSE))</f>
        <v>Grêmio 2 de setembro</v>
      </c>
      <c r="P35" s="19">
        <f t="shared" si="4"/>
        <v>271</v>
      </c>
    </row>
    <row r="36" spans="1:16" ht="12.75" customHeight="1">
      <c r="A36" s="4">
        <f t="shared" si="3"/>
        <v>30</v>
      </c>
      <c r="B36" s="5" t="str">
        <f>'Participantes Lista'!B76</f>
        <v>Edson P. Silva (Cajá)</v>
      </c>
      <c r="C36" s="16">
        <f>SUMIF(SESC!$B:$B,B36,SESC!$C:$C)</f>
        <v>0</v>
      </c>
      <c r="D36" s="16">
        <f>SUMIF(Itabaiana!$B:$B,B36,Itabaiana!$C:$C)</f>
        <v>25</v>
      </c>
      <c r="E36" s="16">
        <f>SUMIF(Sapé!$B:$B,B36,Sapé!$C:$C)</f>
        <v>25</v>
      </c>
      <c r="F36" s="16">
        <f>SUMIF('João Pessoa'!$B:$B,B36,'João Pessoa'!$C:$C)</f>
        <v>0</v>
      </c>
      <c r="G36" s="16">
        <f>SUMIF('Et05'!$B:$B,B36,'Et05'!$C:$C)</f>
        <v>0</v>
      </c>
      <c r="H36" s="54">
        <f t="shared" si="1"/>
        <v>50</v>
      </c>
      <c r="I36" s="16">
        <f>SUMIF(SESC!$B:$B,B36,SESC!$A:$A)</f>
        <v>0</v>
      </c>
      <c r="J36" s="16">
        <f>SUMIF(Itabaiana!$B:$B,B36,Itabaiana!$A:$A)</f>
        <v>14</v>
      </c>
      <c r="K36" s="16">
        <f>SUMIF(Sapé!$B:$B,B36,Sapé!$A:$A)</f>
        <v>11</v>
      </c>
      <c r="L36" s="16">
        <f>SUMIF('João Pessoa'!$B:$B,B36,'João Pessoa'!$A:$A)</f>
        <v>0</v>
      </c>
      <c r="M36" s="16">
        <f>SUMIF('Et05'!$B:$B,B36,'Et05'!$A:$A)</f>
        <v>0</v>
      </c>
      <c r="N36" s="40">
        <f t="shared" si="2"/>
        <v>11</v>
      </c>
      <c r="O36" s="38">
        <f>IF(B36=0,"-",VLOOKUP(Individual!B36,'Participantes Lista'!$B$2:$C$101,2,FALSE))</f>
        <v>0</v>
      </c>
      <c r="P36" s="19">
        <f t="shared" si="4"/>
        <v>270</v>
      </c>
    </row>
    <row r="37" spans="1:16" ht="12.75" customHeight="1">
      <c r="A37" s="4">
        <f t="shared" si="3"/>
        <v>31</v>
      </c>
      <c r="B37" s="5" t="str">
        <f>'Participantes Lista'!B68</f>
        <v>Wagner Marques</v>
      </c>
      <c r="C37" s="16">
        <f>SUMIF(SESC!$B:$B,B37,SESC!$C:$C)</f>
        <v>25</v>
      </c>
      <c r="D37" s="16">
        <f>SUMIF(Itabaiana!$B:$B,B37,Itabaiana!$C:$C)</f>
        <v>25</v>
      </c>
      <c r="E37" s="16">
        <f>SUMIF(Sapé!$B:$B,B37,Sapé!$C:$C)</f>
        <v>0</v>
      </c>
      <c r="F37" s="16">
        <f>SUMIF('João Pessoa'!$B:$B,B37,'João Pessoa'!$C:$C)</f>
        <v>0</v>
      </c>
      <c r="G37" s="16">
        <f>SUMIF('Et05'!$B:$B,B37,'Et05'!$C:$C)</f>
        <v>0</v>
      </c>
      <c r="H37" s="54">
        <f t="shared" si="1"/>
        <v>50</v>
      </c>
      <c r="I37" s="16">
        <f>SUMIF(SESC!$B:$B,B37,SESC!$A:$A)</f>
        <v>16</v>
      </c>
      <c r="J37" s="16">
        <f>SUMIF(Itabaiana!$B:$B,B37,Itabaiana!$A:$A)</f>
        <v>12</v>
      </c>
      <c r="K37" s="16">
        <f>SUMIF(Sapé!$B:$B,B37,Sapé!$A:$A)</f>
        <v>0</v>
      </c>
      <c r="L37" s="16">
        <f>SUMIF('João Pessoa'!$B:$B,B37,'João Pessoa'!$A:$A)</f>
        <v>0</v>
      </c>
      <c r="M37" s="16">
        <f>SUMIF('Et05'!$B:$B,B37,'Et05'!$A:$A)</f>
        <v>0</v>
      </c>
      <c r="N37" s="40">
        <f t="shared" si="2"/>
        <v>12</v>
      </c>
      <c r="O37" s="38">
        <f>IF(B37=0,"-",VLOOKUP(Individual!B37,'Participantes Lista'!$B$2:$C$101,2,FALSE))</f>
        <v>0</v>
      </c>
      <c r="P37" s="19">
        <f t="shared" si="4"/>
        <v>269</v>
      </c>
    </row>
    <row r="38" spans="1:16" ht="12.75" customHeight="1">
      <c r="A38" s="4">
        <f t="shared" si="3"/>
        <v>32</v>
      </c>
      <c r="B38" s="5" t="str">
        <f>'Participantes Lista'!B17</f>
        <v>Fausto Costa</v>
      </c>
      <c r="C38" s="16">
        <f>SUMIF(SESC!$B:$B,B38,SESC!$C:$C)</f>
        <v>15</v>
      </c>
      <c r="D38" s="16">
        <f>SUMIF(Itabaiana!$B:$B,B38,Itabaiana!$C:$C)</f>
        <v>20</v>
      </c>
      <c r="E38" s="16">
        <f>SUMIF(Sapé!$B:$B,B38,Sapé!$C:$C)</f>
        <v>15</v>
      </c>
      <c r="F38" s="16">
        <f>SUMIF('João Pessoa'!$B:$B,B38,'João Pessoa'!$C:$C)</f>
        <v>0</v>
      </c>
      <c r="G38" s="16">
        <f>SUMIF('Et05'!$B:$B,B38,'Et05'!$C:$C)</f>
        <v>0</v>
      </c>
      <c r="H38" s="54">
        <f t="shared" si="1"/>
        <v>50</v>
      </c>
      <c r="I38" s="16">
        <f>SUMIF(SESC!$B:$B,B38,SESC!$A:$A)</f>
        <v>48</v>
      </c>
      <c r="J38" s="16">
        <f>SUMIF(Itabaiana!$B:$B,B38,Itabaiana!$A:$A)</f>
        <v>18</v>
      </c>
      <c r="K38" s="16">
        <f>SUMIF(Sapé!$B:$B,B38,Sapé!$A:$A)</f>
        <v>35</v>
      </c>
      <c r="L38" s="16">
        <f>SUMIF('João Pessoa'!$B:$B,B38,'João Pessoa'!$A:$A)</f>
        <v>0</v>
      </c>
      <c r="M38" s="16">
        <f>SUMIF('Et05'!$B:$B,B38,'Et05'!$A:$A)</f>
        <v>0</v>
      </c>
      <c r="N38" s="40">
        <f t="shared" si="2"/>
        <v>18</v>
      </c>
      <c r="O38" s="38" t="str">
        <f>IF(B38=0,"-",VLOOKUP(Individual!B38,'Participantes Lista'!$B$2:$C$101,2,FALSE))</f>
        <v>Grêmio 2 de setembro</v>
      </c>
      <c r="P38" s="19">
        <f t="shared" si="4"/>
        <v>268</v>
      </c>
    </row>
    <row r="39" spans="1:16" ht="12.75" customHeight="1">
      <c r="A39" s="4">
        <f t="shared" si="3"/>
        <v>33</v>
      </c>
      <c r="B39" s="5" t="str">
        <f>'Participantes Lista'!B39</f>
        <v>Luiz Vicente da Silva [Luizinho]</v>
      </c>
      <c r="C39" s="16">
        <f>SUMIF(SESC!$B:$B,B39,SESC!$C:$C)</f>
        <v>15</v>
      </c>
      <c r="D39" s="16">
        <f>SUMIF(Itabaiana!$B:$B,B39,Itabaiana!$C:$C)</f>
        <v>15</v>
      </c>
      <c r="E39" s="16">
        <f>SUMIF(Sapé!$B:$B,B39,Sapé!$C:$C)</f>
        <v>20</v>
      </c>
      <c r="F39" s="16">
        <f>SUMIF('João Pessoa'!$B:$B,B39,'João Pessoa'!$C:$C)</f>
        <v>0</v>
      </c>
      <c r="G39" s="16">
        <f>SUMIF('Et05'!$B:$B,B39,'Et05'!$C:$C)</f>
        <v>0</v>
      </c>
      <c r="H39" s="54">
        <f t="shared" ref="H39:H70" si="5">SUM(C39:G39)</f>
        <v>50</v>
      </c>
      <c r="I39" s="16">
        <f>SUMIF(SESC!$B:$B,B39,SESC!$A:$A)</f>
        <v>56</v>
      </c>
      <c r="J39" s="16">
        <f>SUMIF(Itabaiana!$B:$B,B39,Itabaiana!$A:$A)</f>
        <v>42</v>
      </c>
      <c r="K39" s="16">
        <f>SUMIF(Sapé!$B:$B,B39,Sapé!$A:$A)</f>
        <v>18</v>
      </c>
      <c r="L39" s="16">
        <f>SUMIF('João Pessoa'!$B:$B,B39,'João Pessoa'!$A:$A)</f>
        <v>0</v>
      </c>
      <c r="M39" s="16">
        <f>SUMIF('Et05'!$B:$B,B39,'Et05'!$A:$A)</f>
        <v>0</v>
      </c>
      <c r="N39" s="40">
        <f t="shared" ref="N39:N70" si="6">IF(SUM(I39:M39)=0,0,MIN(IF(I39&gt;0,I39,999),IF(J39&gt;0,J39,999),IF(K39&gt;0,K39,999),IF(L39&gt;0,L39,999),IF(M39&gt;0,M39,999)))</f>
        <v>18</v>
      </c>
      <c r="O39" s="38" t="str">
        <f>IF(B39=0,"-",VLOOKUP(Individual!B39,'Participantes Lista'!$B$2:$C$101,2,FALSE))</f>
        <v>Grêmio Paraibano</v>
      </c>
      <c r="P39" s="19">
        <f t="shared" si="4"/>
        <v>267</v>
      </c>
    </row>
    <row r="40" spans="1:16" ht="12.75" customHeight="1">
      <c r="A40" s="4">
        <f t="shared" si="3"/>
        <v>34</v>
      </c>
      <c r="B40" s="5" t="str">
        <f>'Participantes Lista'!B52</f>
        <v>Naldo Araújo</v>
      </c>
      <c r="C40" s="16">
        <f>SUMIF(SESC!$B:$B,B40,SESC!$C:$C)</f>
        <v>15</v>
      </c>
      <c r="D40" s="16">
        <f>SUMIF(Itabaiana!$B:$B,B40,Itabaiana!$C:$C)</f>
        <v>20</v>
      </c>
      <c r="E40" s="16">
        <f>SUMIF(Sapé!$B:$B,B40,Sapé!$C:$C)</f>
        <v>15</v>
      </c>
      <c r="F40" s="16">
        <f>SUMIF('João Pessoa'!$B:$B,B40,'João Pessoa'!$C:$C)</f>
        <v>0</v>
      </c>
      <c r="G40" s="16">
        <f>SUMIF('Et05'!$B:$B,B40,'Et05'!$C:$C)</f>
        <v>0</v>
      </c>
      <c r="H40" s="54">
        <f t="shared" si="5"/>
        <v>50</v>
      </c>
      <c r="I40" s="16">
        <f>SUMIF(SESC!$B:$B,B40,SESC!$A:$A)</f>
        <v>39</v>
      </c>
      <c r="J40" s="16">
        <f>SUMIF(Itabaiana!$B:$B,B40,Itabaiana!$A:$A)</f>
        <v>23</v>
      </c>
      <c r="K40" s="16">
        <f>SUMIF(Sapé!$B:$B,B40,Sapé!$A:$A)</f>
        <v>39</v>
      </c>
      <c r="L40" s="16">
        <f>SUMIF('João Pessoa'!$B:$B,B40,'João Pessoa'!$A:$A)</f>
        <v>0</v>
      </c>
      <c r="M40" s="16">
        <f>SUMIF('Et05'!$B:$B,B40,'Et05'!$A:$A)</f>
        <v>0</v>
      </c>
      <c r="N40" s="40">
        <f t="shared" si="6"/>
        <v>23</v>
      </c>
      <c r="O40" s="38">
        <f>IF(B40=0,"-",VLOOKUP(Individual!B40,'Participantes Lista'!$B$2:$C$101,2,FALSE))</f>
        <v>0</v>
      </c>
      <c r="P40" s="19">
        <f t="shared" si="4"/>
        <v>266</v>
      </c>
    </row>
    <row r="41" spans="1:16" ht="12.75" customHeight="1">
      <c r="A41" s="4">
        <f t="shared" si="3"/>
        <v>35</v>
      </c>
      <c r="B41" s="5" t="str">
        <f>'Participantes Lista'!B34</f>
        <v>Josias Lopes</v>
      </c>
      <c r="C41" s="16">
        <f>SUMIF(SESC!$B:$B,B41,SESC!$C:$C)</f>
        <v>15</v>
      </c>
      <c r="D41" s="16">
        <f>SUMIF(Itabaiana!$B:$B,B41,Itabaiana!$C:$C)</f>
        <v>20</v>
      </c>
      <c r="E41" s="16">
        <f>SUMIF(Sapé!$B:$B,B41,Sapé!$C:$C)</f>
        <v>15</v>
      </c>
      <c r="F41" s="16">
        <f>SUMIF('João Pessoa'!$B:$B,B41,'João Pessoa'!$C:$C)</f>
        <v>0</v>
      </c>
      <c r="G41" s="16">
        <f>SUMIF('Et05'!$B:$B,B41,'Et05'!$C:$C)</f>
        <v>0</v>
      </c>
      <c r="H41" s="54">
        <f t="shared" si="5"/>
        <v>50</v>
      </c>
      <c r="I41" s="16">
        <f>SUMIF(SESC!$B:$B,B41,SESC!$A:$A)</f>
        <v>43</v>
      </c>
      <c r="J41" s="16">
        <f>SUMIF(Itabaiana!$B:$B,B41,Itabaiana!$A:$A)</f>
        <v>25</v>
      </c>
      <c r="K41" s="16">
        <f>SUMIF(Sapé!$B:$B,B41,Sapé!$A:$A)</f>
        <v>40</v>
      </c>
      <c r="L41" s="16">
        <f>SUMIF('João Pessoa'!$B:$B,B41,'João Pessoa'!$A:$A)</f>
        <v>0</v>
      </c>
      <c r="M41" s="16">
        <f>SUMIF('Et05'!$B:$B,B41,'Et05'!$A:$A)</f>
        <v>0</v>
      </c>
      <c r="N41" s="40">
        <f t="shared" si="6"/>
        <v>25</v>
      </c>
      <c r="O41" s="38" t="str">
        <f>IF(B41=0,"-",VLOOKUP(Individual!B41,'Participantes Lista'!$B$2:$C$101,2,FALSE))</f>
        <v>Grêmio Santa Júlia</v>
      </c>
      <c r="P41" s="19">
        <f t="shared" si="4"/>
        <v>265</v>
      </c>
    </row>
    <row r="42" spans="1:16" ht="12.75" customHeight="1">
      <c r="A42" s="4">
        <f t="shared" si="3"/>
        <v>36</v>
      </c>
      <c r="B42" s="5" t="str">
        <f>'Participantes Lista'!B46</f>
        <v>Marcos Chaves</v>
      </c>
      <c r="C42" s="16">
        <f>SUMIF(SESC!$B:$B,B42,SESC!$C:$C)</f>
        <v>15</v>
      </c>
      <c r="D42" s="16">
        <f>SUMIF(Itabaiana!$B:$B,B42,Itabaiana!$C:$C)</f>
        <v>20</v>
      </c>
      <c r="E42" s="16">
        <f>SUMIF(Sapé!$B:$B,B42,Sapé!$C:$C)</f>
        <v>15</v>
      </c>
      <c r="F42" s="16">
        <f>SUMIF('João Pessoa'!$B:$B,B42,'João Pessoa'!$C:$C)</f>
        <v>0</v>
      </c>
      <c r="G42" s="16">
        <f>SUMIF('Et05'!$B:$B,B42,'Et05'!$C:$C)</f>
        <v>0</v>
      </c>
      <c r="H42" s="54">
        <f t="shared" si="5"/>
        <v>50</v>
      </c>
      <c r="I42" s="16">
        <f>SUMIF(SESC!$B:$B,B42,SESC!$A:$A)</f>
        <v>51</v>
      </c>
      <c r="J42" s="16">
        <f>SUMIF(Itabaiana!$B:$B,B42,Itabaiana!$A:$A)</f>
        <v>29</v>
      </c>
      <c r="K42" s="16">
        <f>SUMIF(Sapé!$B:$B,B42,Sapé!$A:$A)</f>
        <v>43</v>
      </c>
      <c r="L42" s="16">
        <f>SUMIF('João Pessoa'!$B:$B,B42,'João Pessoa'!$A:$A)</f>
        <v>0</v>
      </c>
      <c r="M42" s="16">
        <f>SUMIF('Et05'!$B:$B,B42,'Et05'!$A:$A)</f>
        <v>0</v>
      </c>
      <c r="N42" s="40">
        <f t="shared" si="6"/>
        <v>29</v>
      </c>
      <c r="O42" s="38" t="str">
        <f>IF(B42=0,"-",VLOOKUP(Individual!B42,'Participantes Lista'!$B$2:$C$101,2,FALSE))</f>
        <v>Grêmio Santa Júlia</v>
      </c>
      <c r="P42" s="19">
        <f t="shared" si="4"/>
        <v>264</v>
      </c>
    </row>
    <row r="43" spans="1:16" ht="12.75" customHeight="1">
      <c r="A43" s="4">
        <f t="shared" si="3"/>
        <v>37</v>
      </c>
      <c r="B43" s="5" t="str">
        <f>'Participantes Lista'!B73</f>
        <v>Joao Miagi</v>
      </c>
      <c r="C43" s="16">
        <f>SUMIF(SESC!$B:$B,B43,SESC!$C:$C)</f>
        <v>0</v>
      </c>
      <c r="D43" s="16">
        <f>SUMIF(Itabaiana!$B:$B,B43,Itabaiana!$C:$C)</f>
        <v>20</v>
      </c>
      <c r="E43" s="16">
        <f>SUMIF(Sapé!$B:$B,B43,Sapé!$C:$C)</f>
        <v>25</v>
      </c>
      <c r="F43" s="16">
        <f>SUMIF('João Pessoa'!$B:$B,B43,'João Pessoa'!$C:$C)</f>
        <v>0</v>
      </c>
      <c r="G43" s="16">
        <f>SUMIF('Et05'!$B:$B,B43,'Et05'!$C:$C)</f>
        <v>0</v>
      </c>
      <c r="H43" s="54">
        <f t="shared" si="5"/>
        <v>45</v>
      </c>
      <c r="I43" s="16">
        <f>SUMIF(SESC!$B:$B,B43,SESC!$A:$A)</f>
        <v>0</v>
      </c>
      <c r="J43" s="16">
        <f>SUMIF(Itabaiana!$B:$B,B43,Itabaiana!$A:$A)</f>
        <v>27</v>
      </c>
      <c r="K43" s="16">
        <f>SUMIF(Sapé!$B:$B,B43,Sapé!$A:$A)</f>
        <v>13</v>
      </c>
      <c r="L43" s="16">
        <f>SUMIF('João Pessoa'!$B:$B,B43,'João Pessoa'!$A:$A)</f>
        <v>0</v>
      </c>
      <c r="M43" s="16">
        <f>SUMIF('Et05'!$B:$B,B43,'Et05'!$A:$A)</f>
        <v>0</v>
      </c>
      <c r="N43" s="40">
        <f t="shared" si="6"/>
        <v>13</v>
      </c>
      <c r="O43" s="38">
        <f>IF(B43=0,"-",VLOOKUP(Individual!B43,'Participantes Lista'!$B$2:$C$101,2,FALSE))</f>
        <v>0</v>
      </c>
      <c r="P43" s="19">
        <f t="shared" si="4"/>
        <v>263</v>
      </c>
    </row>
    <row r="44" spans="1:16" ht="12.75" customHeight="1">
      <c r="A44" s="4">
        <f t="shared" si="3"/>
        <v>38</v>
      </c>
      <c r="B44" s="5" t="str">
        <f>'Participantes Lista'!B23</f>
        <v>Gilberlan Pereira</v>
      </c>
      <c r="C44" s="16">
        <f>SUMIF(SESC!$B:$B,B44,SESC!$C:$C)</f>
        <v>10</v>
      </c>
      <c r="D44" s="16">
        <f>SUMIF(Itabaiana!$B:$B,B44,Itabaiana!$C:$C)</f>
        <v>15</v>
      </c>
      <c r="E44" s="16">
        <f>SUMIF(Sapé!$B:$B,B44,Sapé!$C:$C)</f>
        <v>20</v>
      </c>
      <c r="F44" s="16">
        <f>SUMIF('João Pessoa'!$B:$B,B44,'João Pessoa'!$C:$C)</f>
        <v>0</v>
      </c>
      <c r="G44" s="16">
        <f>SUMIF('Et05'!$B:$B,B44,'Et05'!$C:$C)</f>
        <v>0</v>
      </c>
      <c r="H44" s="54">
        <f t="shared" si="5"/>
        <v>45</v>
      </c>
      <c r="I44" s="16">
        <f>SUMIF(SESC!$B:$B,B44,SESC!$A:$A)</f>
        <v>71</v>
      </c>
      <c r="J44" s="16">
        <f>SUMIF(Itabaiana!$B:$B,B44,Itabaiana!$A:$A)</f>
        <v>35</v>
      </c>
      <c r="K44" s="16">
        <f>SUMIF(Sapé!$B:$B,B44,Sapé!$A:$A)</f>
        <v>27</v>
      </c>
      <c r="L44" s="16">
        <f>SUMIF('João Pessoa'!$B:$B,B44,'João Pessoa'!$A:$A)</f>
        <v>0</v>
      </c>
      <c r="M44" s="16">
        <f>SUMIF('Et05'!$B:$B,B44,'Et05'!$A:$A)</f>
        <v>0</v>
      </c>
      <c r="N44" s="40">
        <f t="shared" si="6"/>
        <v>27</v>
      </c>
      <c r="O44" s="38" t="str">
        <f>IF(B44=0,"-",VLOOKUP(Individual!B44,'Participantes Lista'!$B$2:$C$101,2,FALSE))</f>
        <v>Clube Novo Alvorecer</v>
      </c>
      <c r="P44" s="19">
        <f t="shared" si="4"/>
        <v>262</v>
      </c>
    </row>
    <row r="45" spans="1:16" ht="12.75" customHeight="1">
      <c r="A45" s="4">
        <f t="shared" si="3"/>
        <v>39</v>
      </c>
      <c r="B45" s="5" t="str">
        <f>'Participantes Lista'!B36</f>
        <v>Lenilson de Souza Paiva</v>
      </c>
      <c r="C45" s="16">
        <f>SUMIF(SESC!$B:$B,B45,SESC!$C:$C)</f>
        <v>15</v>
      </c>
      <c r="D45" s="16">
        <f>SUMIF(Itabaiana!$B:$B,B45,Itabaiana!$C:$C)</f>
        <v>15</v>
      </c>
      <c r="E45" s="16">
        <f>SUMIF(Sapé!$B:$B,B45,Sapé!$C:$C)</f>
        <v>15</v>
      </c>
      <c r="F45" s="16">
        <f>SUMIF('João Pessoa'!$B:$B,B45,'João Pessoa'!$C:$C)</f>
        <v>0</v>
      </c>
      <c r="G45" s="16">
        <f>SUMIF('Et05'!$B:$B,B45,'Et05'!$C:$C)</f>
        <v>0</v>
      </c>
      <c r="H45" s="54">
        <f t="shared" si="5"/>
        <v>45</v>
      </c>
      <c r="I45" s="16">
        <f>SUMIF(SESC!$B:$B,B45,SESC!$A:$A)</f>
        <v>59</v>
      </c>
      <c r="J45" s="16">
        <f>SUMIF(Itabaiana!$B:$B,B45,Itabaiana!$A:$A)</f>
        <v>33</v>
      </c>
      <c r="K45" s="16">
        <f>SUMIF(Sapé!$B:$B,B45,Sapé!$A:$A)</f>
        <v>38</v>
      </c>
      <c r="L45" s="16">
        <f>SUMIF('João Pessoa'!$B:$B,B45,'João Pessoa'!$A:$A)</f>
        <v>0</v>
      </c>
      <c r="M45" s="16">
        <f>SUMIF('Et05'!$B:$B,B45,'Et05'!$A:$A)</f>
        <v>0</v>
      </c>
      <c r="N45" s="40">
        <f t="shared" si="6"/>
        <v>33</v>
      </c>
      <c r="O45" s="38" t="str">
        <f>IF(B45=0,"-",VLOOKUP(Individual!B45,'Participantes Lista'!$B$2:$C$101,2,FALSE))</f>
        <v>Clube Novo Alvorecer</v>
      </c>
      <c r="P45" s="19">
        <f t="shared" si="4"/>
        <v>261</v>
      </c>
    </row>
    <row r="46" spans="1:16" ht="12.75" customHeight="1">
      <c r="A46" s="4">
        <f t="shared" si="3"/>
        <v>40</v>
      </c>
      <c r="B46" s="5" t="str">
        <f>'Participantes Lista'!B53</f>
        <v>Pablo Gambarra</v>
      </c>
      <c r="C46" s="16">
        <f>SUMIF(SESC!$B:$B,B46,SESC!$C:$C)</f>
        <v>15</v>
      </c>
      <c r="D46" s="16">
        <f>SUMIF(Itabaiana!$B:$B,B46,Itabaiana!$C:$C)</f>
        <v>15</v>
      </c>
      <c r="E46" s="16">
        <f>SUMIF(Sapé!$B:$B,B46,Sapé!$C:$C)</f>
        <v>15</v>
      </c>
      <c r="F46" s="16">
        <f>SUMIF('João Pessoa'!$B:$B,B46,'João Pessoa'!$C:$C)</f>
        <v>0</v>
      </c>
      <c r="G46" s="16">
        <f>SUMIF('Et05'!$B:$B,B46,'Et05'!$C:$C)</f>
        <v>0</v>
      </c>
      <c r="H46" s="54">
        <f t="shared" si="5"/>
        <v>45</v>
      </c>
      <c r="I46" s="16">
        <f>SUMIF(SESC!$B:$B,B46,SESC!$A:$A)</f>
        <v>46</v>
      </c>
      <c r="J46" s="16">
        <f>SUMIF(Itabaiana!$B:$B,B46,Itabaiana!$A:$A)</f>
        <v>46</v>
      </c>
      <c r="K46" s="16">
        <f>SUMIF(Sapé!$B:$B,B46,Sapé!$A:$A)</f>
        <v>34</v>
      </c>
      <c r="L46" s="16">
        <f>SUMIF('João Pessoa'!$B:$B,B46,'João Pessoa'!$A:$A)</f>
        <v>0</v>
      </c>
      <c r="M46" s="16">
        <f>SUMIF('Et05'!$B:$B,B46,'Et05'!$A:$A)</f>
        <v>0</v>
      </c>
      <c r="N46" s="40">
        <f t="shared" si="6"/>
        <v>34</v>
      </c>
      <c r="O46" s="38">
        <f>IF(B46=0,"-",VLOOKUP(Individual!B46,'Participantes Lista'!$B$2:$C$101,2,FALSE))</f>
        <v>0</v>
      </c>
      <c r="P46" s="19">
        <f t="shared" si="4"/>
        <v>260</v>
      </c>
    </row>
    <row r="47" spans="1:16" ht="12.75" customHeight="1">
      <c r="A47" s="4">
        <f t="shared" si="3"/>
        <v>41</v>
      </c>
      <c r="B47" s="5" t="str">
        <f>'Participantes Lista'!B60</f>
        <v>Rildo Oliveira</v>
      </c>
      <c r="C47" s="16">
        <f>SUMIF(SESC!$B:$B,B47,SESC!$C:$C)</f>
        <v>20</v>
      </c>
      <c r="D47" s="16">
        <f>SUMIF(Itabaiana!$B:$B,B47,Itabaiana!$C:$C)</f>
        <v>20</v>
      </c>
      <c r="E47" s="16">
        <f>SUMIF(Sapé!$B:$B,B47,Sapé!$C:$C)</f>
        <v>0</v>
      </c>
      <c r="F47" s="16">
        <f>SUMIF('João Pessoa'!$B:$B,B47,'João Pessoa'!$C:$C)</f>
        <v>0</v>
      </c>
      <c r="G47" s="16">
        <f>SUMIF('Et05'!$B:$B,B47,'Et05'!$C:$C)</f>
        <v>0</v>
      </c>
      <c r="H47" s="54">
        <f t="shared" si="5"/>
        <v>40</v>
      </c>
      <c r="I47" s="16">
        <f>SUMIF(SESC!$B:$B,B47,SESC!$A:$A)</f>
        <v>19</v>
      </c>
      <c r="J47" s="16">
        <f>SUMIF(Itabaiana!$B:$B,B47,Itabaiana!$A:$A)</f>
        <v>28</v>
      </c>
      <c r="K47" s="16">
        <f>SUMIF(Sapé!$B:$B,B47,Sapé!$A:$A)</f>
        <v>0</v>
      </c>
      <c r="L47" s="16">
        <f>SUMIF('João Pessoa'!$B:$B,B47,'João Pessoa'!$A:$A)</f>
        <v>0</v>
      </c>
      <c r="M47" s="16">
        <f>SUMIF('Et05'!$B:$B,B47,'Et05'!$A:$A)</f>
        <v>0</v>
      </c>
      <c r="N47" s="40">
        <f t="shared" si="6"/>
        <v>19</v>
      </c>
      <c r="O47" s="38">
        <f>IF(B47=0,"-",VLOOKUP(Individual!B47,'Participantes Lista'!$B$2:$C$101,2,FALSE))</f>
        <v>0</v>
      </c>
      <c r="P47" s="19">
        <f t="shared" si="4"/>
        <v>259</v>
      </c>
    </row>
    <row r="48" spans="1:16" ht="12.75" customHeight="1">
      <c r="A48" s="4">
        <f t="shared" si="3"/>
        <v>42</v>
      </c>
      <c r="B48" s="5" t="str">
        <f>'Participantes Lista'!B29</f>
        <v>Jobson Luciano</v>
      </c>
      <c r="C48" s="16">
        <f>SUMIF(SESC!$B:$B,B48,SESC!$C:$C)</f>
        <v>20</v>
      </c>
      <c r="D48" s="16">
        <f>SUMIF(Itabaiana!$B:$B,B48,Itabaiana!$C:$C)</f>
        <v>20</v>
      </c>
      <c r="E48" s="16">
        <f>SUMIF(Sapé!$B:$B,B48,Sapé!$C:$C)</f>
        <v>0</v>
      </c>
      <c r="F48" s="16">
        <f>SUMIF('João Pessoa'!$B:$B,B48,'João Pessoa'!$C:$C)</f>
        <v>0</v>
      </c>
      <c r="G48" s="16">
        <f>SUMIF('Et05'!$B:$B,B48,'Et05'!$C:$C)</f>
        <v>0</v>
      </c>
      <c r="H48" s="54">
        <f t="shared" si="5"/>
        <v>40</v>
      </c>
      <c r="I48" s="16">
        <f>SUMIF(SESC!$B:$B,B48,SESC!$A:$A)</f>
        <v>32</v>
      </c>
      <c r="J48" s="16">
        <f>SUMIF(Itabaiana!$B:$B,B48,Itabaiana!$A:$A)</f>
        <v>31</v>
      </c>
      <c r="K48" s="16">
        <f>SUMIF(Sapé!$B:$B,B48,Sapé!$A:$A)</f>
        <v>0</v>
      </c>
      <c r="L48" s="16">
        <f>SUMIF('João Pessoa'!$B:$B,B48,'João Pessoa'!$A:$A)</f>
        <v>0</v>
      </c>
      <c r="M48" s="16">
        <f>SUMIF('Et05'!$B:$B,B48,'Et05'!$A:$A)</f>
        <v>0</v>
      </c>
      <c r="N48" s="40">
        <f t="shared" si="6"/>
        <v>31</v>
      </c>
      <c r="O48" s="38" t="str">
        <f>IF(B48=0,"-",VLOOKUP(Individual!B48,'Participantes Lista'!$B$2:$C$101,2,FALSE))</f>
        <v>Clube Atlético Sapeense</v>
      </c>
      <c r="P48" s="19">
        <f t="shared" si="4"/>
        <v>258</v>
      </c>
    </row>
    <row r="49" spans="1:16" ht="12.75" customHeight="1">
      <c r="A49" s="4">
        <f t="shared" si="3"/>
        <v>43</v>
      </c>
      <c r="B49" s="5" t="str">
        <f>'Participantes Lista'!B13</f>
        <v>Erivan Araújo</v>
      </c>
      <c r="C49" s="16">
        <f>SUMIF(SESC!$B:$B,B49,SESC!$C:$C)</f>
        <v>15</v>
      </c>
      <c r="D49" s="16">
        <f>SUMIF(Itabaiana!$B:$B,B49,Itabaiana!$C:$C)</f>
        <v>0</v>
      </c>
      <c r="E49" s="16">
        <f>SUMIF(Sapé!$B:$B,B49,Sapé!$C:$C)</f>
        <v>20</v>
      </c>
      <c r="F49" s="16">
        <f>SUMIF('João Pessoa'!$B:$B,B49,'João Pessoa'!$C:$C)</f>
        <v>0</v>
      </c>
      <c r="G49" s="16">
        <f>SUMIF('Et05'!$B:$B,B49,'Et05'!$C:$C)</f>
        <v>0</v>
      </c>
      <c r="H49" s="54">
        <f t="shared" si="5"/>
        <v>35</v>
      </c>
      <c r="I49" s="16">
        <f>SUMIF(SESC!$B:$B,B49,SESC!$A:$A)</f>
        <v>55</v>
      </c>
      <c r="J49" s="16">
        <f>SUMIF(Itabaiana!$B:$B,B49,Itabaiana!$A:$A)</f>
        <v>0</v>
      </c>
      <c r="K49" s="16">
        <f>SUMIF(Sapé!$B:$B,B49,Sapé!$A:$A)</f>
        <v>24</v>
      </c>
      <c r="L49" s="16">
        <f>SUMIF('João Pessoa'!$B:$B,B49,'João Pessoa'!$A:$A)</f>
        <v>0</v>
      </c>
      <c r="M49" s="16">
        <f>SUMIF('Et05'!$B:$B,B49,'Et05'!$A:$A)</f>
        <v>0</v>
      </c>
      <c r="N49" s="40">
        <f t="shared" si="6"/>
        <v>24</v>
      </c>
      <c r="O49" s="38" t="str">
        <f>IF(B49=0,"-",VLOOKUP(Individual!B49,'Participantes Lista'!$B$2:$C$101,2,FALSE))</f>
        <v>Grêmio 1º de maio</v>
      </c>
      <c r="P49" s="19">
        <f t="shared" si="4"/>
        <v>257</v>
      </c>
    </row>
    <row r="50" spans="1:16" ht="12.75" customHeight="1">
      <c r="A50" s="4">
        <f t="shared" si="3"/>
        <v>44</v>
      </c>
      <c r="B50" s="5" t="str">
        <f>'Participantes Lista'!B77</f>
        <v>Edson P. Silva Filho (Cajazinho)</v>
      </c>
      <c r="C50" s="16">
        <f>SUMIF(SESC!$B:$B,B50,SESC!$C:$C)</f>
        <v>0</v>
      </c>
      <c r="D50" s="16">
        <f>SUMIF(Itabaiana!$B:$B,B50,Itabaiana!$C:$C)</f>
        <v>15</v>
      </c>
      <c r="E50" s="16">
        <f>SUMIF(Sapé!$B:$B,B50,Sapé!$C:$C)</f>
        <v>20</v>
      </c>
      <c r="F50" s="16">
        <f>SUMIF('João Pessoa'!$B:$B,B50,'João Pessoa'!$C:$C)</f>
        <v>0</v>
      </c>
      <c r="G50" s="16">
        <f>SUMIF('Et05'!$B:$B,B50,'Et05'!$C:$C)</f>
        <v>0</v>
      </c>
      <c r="H50" s="54">
        <f t="shared" si="5"/>
        <v>35</v>
      </c>
      <c r="I50" s="16">
        <f>SUMIF(SESC!$B:$B,B50,SESC!$A:$A)</f>
        <v>0</v>
      </c>
      <c r="J50" s="16">
        <f>SUMIF(Itabaiana!$B:$B,B50,Itabaiana!$A:$A)</f>
        <v>40</v>
      </c>
      <c r="K50" s="16">
        <f>SUMIF(Sapé!$B:$B,B50,Sapé!$A:$A)</f>
        <v>32</v>
      </c>
      <c r="L50" s="16">
        <f>SUMIF('João Pessoa'!$B:$B,B50,'João Pessoa'!$A:$A)</f>
        <v>0</v>
      </c>
      <c r="M50" s="16">
        <f>SUMIF('Et05'!$B:$B,B50,'Et05'!$A:$A)</f>
        <v>0</v>
      </c>
      <c r="N50" s="40">
        <f t="shared" si="6"/>
        <v>32</v>
      </c>
      <c r="O50" s="38">
        <f>IF(B50=0,"-",VLOOKUP(Individual!B50,'Participantes Lista'!$B$2:$C$101,2,FALSE))</f>
        <v>0</v>
      </c>
      <c r="P50" s="19">
        <f t="shared" si="4"/>
        <v>256</v>
      </c>
    </row>
    <row r="51" spans="1:16" ht="12.75" customHeight="1">
      <c r="A51" s="4">
        <f t="shared" si="3"/>
        <v>45</v>
      </c>
      <c r="B51" s="5" t="str">
        <f>'Participantes Lista'!B48</f>
        <v>Matheus Phelipe</v>
      </c>
      <c r="C51" s="16">
        <f>SUMIF(SESC!$B:$B,B51,SESC!$C:$C)</f>
        <v>15</v>
      </c>
      <c r="D51" s="16">
        <f>SUMIF(Itabaiana!$B:$B,B51,Itabaiana!$C:$C)</f>
        <v>15</v>
      </c>
      <c r="E51" s="16">
        <f>SUMIF(Sapé!$B:$B,B51,Sapé!$C:$C)</f>
        <v>0</v>
      </c>
      <c r="F51" s="16">
        <f>SUMIF('João Pessoa'!$B:$B,B51,'João Pessoa'!$C:$C)</f>
        <v>0</v>
      </c>
      <c r="G51" s="16">
        <f>SUMIF('Et05'!$B:$B,B51,'Et05'!$C:$C)</f>
        <v>0</v>
      </c>
      <c r="H51" s="54">
        <f t="shared" si="5"/>
        <v>30</v>
      </c>
      <c r="I51" s="16">
        <f>SUMIF(SESC!$B:$B,B51,SESC!$A:$A)</f>
        <v>40</v>
      </c>
      <c r="J51" s="16">
        <f>SUMIF(Itabaiana!$B:$B,B51,Itabaiana!$A:$A)</f>
        <v>48</v>
      </c>
      <c r="K51" s="16">
        <f>SUMIF(Sapé!$B:$B,B51,Sapé!$A:$A)</f>
        <v>0</v>
      </c>
      <c r="L51" s="16">
        <f>SUMIF('João Pessoa'!$B:$B,B51,'João Pessoa'!$A:$A)</f>
        <v>0</v>
      </c>
      <c r="M51" s="16">
        <f>SUMIF('Et05'!$B:$B,B51,'Et05'!$A:$A)</f>
        <v>0</v>
      </c>
      <c r="N51" s="40">
        <f t="shared" si="6"/>
        <v>40</v>
      </c>
      <c r="O51" s="38">
        <f>IF(B51=0,"-",VLOOKUP(Individual!B51,'Participantes Lista'!$B$2:$C$101,2,FALSE))</f>
        <v>0</v>
      </c>
      <c r="P51" s="19">
        <f t="shared" si="4"/>
        <v>255</v>
      </c>
    </row>
    <row r="52" spans="1:16" ht="12.75" customHeight="1">
      <c r="A52" s="4">
        <f t="shared" si="3"/>
        <v>46</v>
      </c>
      <c r="B52" s="5" t="str">
        <f>'Participantes Lista'!B33</f>
        <v>Joseilton P. da Silva (Jó)</v>
      </c>
      <c r="C52" s="16">
        <f>SUMIF(SESC!$B:$B,B52,SESC!$C:$C)</f>
        <v>15</v>
      </c>
      <c r="D52" s="16">
        <f>SUMIF(Itabaiana!$B:$B,B52,Itabaiana!$C:$C)</f>
        <v>15</v>
      </c>
      <c r="E52" s="16">
        <f>SUMIF(Sapé!$B:$B,B52,Sapé!$C:$C)</f>
        <v>0</v>
      </c>
      <c r="F52" s="16">
        <f>SUMIF('João Pessoa'!$B:$B,B52,'João Pessoa'!$C:$C)</f>
        <v>0</v>
      </c>
      <c r="G52" s="16">
        <f>SUMIF('Et05'!$B:$B,B52,'Et05'!$C:$C)</f>
        <v>0</v>
      </c>
      <c r="H52" s="54">
        <f t="shared" si="5"/>
        <v>30</v>
      </c>
      <c r="I52" s="16">
        <f>SUMIF(SESC!$B:$B,B52,SESC!$A:$A)</f>
        <v>42</v>
      </c>
      <c r="J52" s="16">
        <f>SUMIF(Itabaiana!$B:$B,B52,Itabaiana!$A:$A)</f>
        <v>41</v>
      </c>
      <c r="K52" s="16">
        <f>SUMIF(Sapé!$B:$B,B52,Sapé!$A:$A)</f>
        <v>0</v>
      </c>
      <c r="L52" s="16">
        <f>SUMIF('João Pessoa'!$B:$B,B52,'João Pessoa'!$A:$A)</f>
        <v>0</v>
      </c>
      <c r="M52" s="16">
        <f>SUMIF('Et05'!$B:$B,B52,'Et05'!$A:$A)</f>
        <v>0</v>
      </c>
      <c r="N52" s="40">
        <f t="shared" si="6"/>
        <v>41</v>
      </c>
      <c r="O52" s="38" t="str">
        <f>IF(B52=0,"-",VLOOKUP(Individual!B52,'Participantes Lista'!$B$2:$C$101,2,FALSE))</f>
        <v>Grêmio Santa Júlia</v>
      </c>
      <c r="P52" s="19">
        <f t="shared" si="4"/>
        <v>254</v>
      </c>
    </row>
    <row r="53" spans="1:16" ht="12.75" customHeight="1">
      <c r="A53" s="4">
        <f t="shared" si="3"/>
        <v>47</v>
      </c>
      <c r="B53" s="5" t="str">
        <f>'Participantes Lista'!B40</f>
        <v>Maks Costa</v>
      </c>
      <c r="C53" s="16">
        <f>SUMIF(SESC!$B:$B,B53,SESC!$C:$C)</f>
        <v>15</v>
      </c>
      <c r="D53" s="16">
        <f>SUMIF(Itabaiana!$B:$B,B53,Itabaiana!$C:$C)</f>
        <v>15</v>
      </c>
      <c r="E53" s="16">
        <f>SUMIF(Sapé!$B:$B,B53,Sapé!$C:$C)</f>
        <v>0</v>
      </c>
      <c r="F53" s="16">
        <f>SUMIF('João Pessoa'!$B:$B,B53,'João Pessoa'!$C:$C)</f>
        <v>0</v>
      </c>
      <c r="G53" s="16">
        <f>SUMIF('Et05'!$B:$B,B53,'Et05'!$C:$C)</f>
        <v>0</v>
      </c>
      <c r="H53" s="54">
        <f t="shared" si="5"/>
        <v>30</v>
      </c>
      <c r="I53" s="16">
        <f>SUMIF(SESC!$B:$B,B53,SESC!$A:$A)</f>
        <v>64</v>
      </c>
      <c r="J53" s="16">
        <f>SUMIF(Itabaiana!$B:$B,B53,Itabaiana!$A:$A)</f>
        <v>44</v>
      </c>
      <c r="K53" s="16">
        <f>SUMIF(Sapé!$B:$B,B53,Sapé!$A:$A)</f>
        <v>0</v>
      </c>
      <c r="L53" s="16">
        <f>SUMIF('João Pessoa'!$B:$B,B53,'João Pessoa'!$A:$A)</f>
        <v>0</v>
      </c>
      <c r="M53" s="16">
        <f>SUMIF('Et05'!$B:$B,B53,'Et05'!$A:$A)</f>
        <v>0</v>
      </c>
      <c r="N53" s="40">
        <f t="shared" si="6"/>
        <v>44</v>
      </c>
      <c r="O53" s="38" t="str">
        <f>IF(B53=0,"-",VLOOKUP(Individual!B53,'Participantes Lista'!$B$2:$C$101,2,FALSE))</f>
        <v>Grêmio Santa Júlia</v>
      </c>
      <c r="P53" s="19">
        <f t="shared" si="4"/>
        <v>253</v>
      </c>
    </row>
    <row r="54" spans="1:16" ht="12.75" customHeight="1">
      <c r="A54" s="4">
        <f t="shared" si="3"/>
        <v>48</v>
      </c>
      <c r="B54" s="5" t="str">
        <f>'Participantes Lista'!B4</f>
        <v>Antônio C. Barbosa (Espaguete)</v>
      </c>
      <c r="C54" s="16">
        <f>SUMIF(SESC!$B:$B,B54,SESC!$C:$C)</f>
        <v>15</v>
      </c>
      <c r="D54" s="16">
        <f>SUMIF(Itabaiana!$B:$B,B54,Itabaiana!$C:$C)</f>
        <v>15</v>
      </c>
      <c r="E54" s="16">
        <f>SUMIF(Sapé!$B:$B,B54,Sapé!$C:$C)</f>
        <v>0</v>
      </c>
      <c r="F54" s="16">
        <f>SUMIF('João Pessoa'!$B:$B,B54,'João Pessoa'!$C:$C)</f>
        <v>0</v>
      </c>
      <c r="G54" s="16">
        <f>SUMIF('Et05'!$B:$B,B54,'Et05'!$C:$C)</f>
        <v>0</v>
      </c>
      <c r="H54" s="54">
        <f t="shared" si="5"/>
        <v>30</v>
      </c>
      <c r="I54" s="16">
        <f>SUMIF(SESC!$B:$B,B54,SESC!$A:$A)</f>
        <v>62</v>
      </c>
      <c r="J54" s="16">
        <f>SUMIF(Itabaiana!$B:$B,B54,Itabaiana!$A:$A)</f>
        <v>49</v>
      </c>
      <c r="K54" s="16">
        <f>SUMIF(Sapé!$B:$B,B54,Sapé!$A:$A)</f>
        <v>0</v>
      </c>
      <c r="L54" s="16">
        <f>SUMIF('João Pessoa'!$B:$B,B54,'João Pessoa'!$A:$A)</f>
        <v>0</v>
      </c>
      <c r="M54" s="16">
        <f>SUMIF('Et05'!$B:$B,B54,'Et05'!$A:$A)</f>
        <v>0</v>
      </c>
      <c r="N54" s="40">
        <f t="shared" si="6"/>
        <v>49</v>
      </c>
      <c r="O54" s="38" t="str">
        <f>IF(B54=0,"-",VLOOKUP(Individual!B54,'Participantes Lista'!$B$2:$C$101,2,FALSE))</f>
        <v>Grêmio Paraibano</v>
      </c>
      <c r="P54" s="19">
        <f t="shared" si="4"/>
        <v>252</v>
      </c>
    </row>
    <row r="55" spans="1:16" ht="12.75" customHeight="1">
      <c r="A55" s="4">
        <f t="shared" si="3"/>
        <v>49</v>
      </c>
      <c r="B55" s="5" t="str">
        <f>'Participantes Lista'!B43</f>
        <v>Marcone Torres</v>
      </c>
      <c r="C55" s="16">
        <f>SUMIF(SESC!$B:$B,B55,SESC!$C:$C)</f>
        <v>25</v>
      </c>
      <c r="D55" s="16">
        <f>SUMIF(Itabaiana!$B:$B,B55,Itabaiana!$C:$C)</f>
        <v>0</v>
      </c>
      <c r="E55" s="16">
        <f>SUMIF(Sapé!$B:$B,B55,Sapé!$C:$C)</f>
        <v>0</v>
      </c>
      <c r="F55" s="16">
        <f>SUMIF('João Pessoa'!$B:$B,B55,'João Pessoa'!$C:$C)</f>
        <v>0</v>
      </c>
      <c r="G55" s="16">
        <f>SUMIF('Et05'!$B:$B,B55,'Et05'!$C:$C)</f>
        <v>0</v>
      </c>
      <c r="H55" s="54">
        <f t="shared" si="5"/>
        <v>25</v>
      </c>
      <c r="I55" s="16">
        <f>SUMIF(SESC!$B:$B,B55,SESC!$A:$A)</f>
        <v>11</v>
      </c>
      <c r="J55" s="16">
        <f>SUMIF(Itabaiana!$B:$B,B55,Itabaiana!$A:$A)</f>
        <v>0</v>
      </c>
      <c r="K55" s="16">
        <f>SUMIF(Sapé!$B:$B,B55,Sapé!$A:$A)</f>
        <v>0</v>
      </c>
      <c r="L55" s="16">
        <f>SUMIF('João Pessoa'!$B:$B,B55,'João Pessoa'!$A:$A)</f>
        <v>0</v>
      </c>
      <c r="M55" s="16">
        <f>SUMIF('Et05'!$B:$B,B55,'Et05'!$A:$A)</f>
        <v>0</v>
      </c>
      <c r="N55" s="40">
        <f t="shared" si="6"/>
        <v>11</v>
      </c>
      <c r="O55" s="38" t="str">
        <f>IF(B55=0,"-",VLOOKUP(Individual!B55,'Participantes Lista'!$B$2:$C$101,2,FALSE))</f>
        <v>Grêmio Paraibano</v>
      </c>
      <c r="P55" s="19">
        <f t="shared" si="4"/>
        <v>251</v>
      </c>
    </row>
    <row r="56" spans="1:16" ht="12.75" customHeight="1">
      <c r="A56" s="4">
        <f t="shared" si="3"/>
        <v>50</v>
      </c>
      <c r="B56" s="5" t="str">
        <f>'Participantes Lista'!B30</f>
        <v>Jonathan Silva (Jr. Moleza)</v>
      </c>
      <c r="C56" s="16">
        <f>SUMIF(SESC!$B:$B,B56,SESC!$C:$C)</f>
        <v>25</v>
      </c>
      <c r="D56" s="16">
        <f>SUMIF(Itabaiana!$B:$B,B56,Itabaiana!$C:$C)</f>
        <v>0</v>
      </c>
      <c r="E56" s="16">
        <f>SUMIF(Sapé!$B:$B,B56,Sapé!$C:$C)</f>
        <v>0</v>
      </c>
      <c r="F56" s="16">
        <f>SUMIF('João Pessoa'!$B:$B,B56,'João Pessoa'!$C:$C)</f>
        <v>0</v>
      </c>
      <c r="G56" s="16">
        <f>SUMIF('Et05'!$B:$B,B56,'Et05'!$C:$C)</f>
        <v>0</v>
      </c>
      <c r="H56" s="54">
        <f t="shared" si="5"/>
        <v>25</v>
      </c>
      <c r="I56" s="16">
        <f>SUMIF(SESC!$B:$B,B56,SESC!$A:$A)</f>
        <v>14</v>
      </c>
      <c r="J56" s="16">
        <f>SUMIF(Itabaiana!$B:$B,B56,Itabaiana!$A:$A)</f>
        <v>0</v>
      </c>
      <c r="K56" s="16">
        <f>SUMIF(Sapé!$B:$B,B56,Sapé!$A:$A)</f>
        <v>0</v>
      </c>
      <c r="L56" s="16">
        <f>SUMIF('João Pessoa'!$B:$B,B56,'João Pessoa'!$A:$A)</f>
        <v>0</v>
      </c>
      <c r="M56" s="16">
        <f>SUMIF('Et05'!$B:$B,B56,'Et05'!$A:$A)</f>
        <v>0</v>
      </c>
      <c r="N56" s="40">
        <f t="shared" si="6"/>
        <v>14</v>
      </c>
      <c r="O56" s="38" t="str">
        <f>IF(B56=0,"-",VLOOKUP(Individual!B56,'Participantes Lista'!$B$2:$C$101,2,FALSE))</f>
        <v>Grêmio Paraibano</v>
      </c>
      <c r="P56" s="19">
        <f t="shared" si="4"/>
        <v>250</v>
      </c>
    </row>
    <row r="57" spans="1:16" ht="12.75" customHeight="1">
      <c r="A57" s="4">
        <f t="shared" si="3"/>
        <v>51</v>
      </c>
      <c r="B57" s="5" t="str">
        <f>'Participantes Lista'!B49</f>
        <v>Maurício Braz</v>
      </c>
      <c r="C57" s="16">
        <f>SUMIF(SESC!$B:$B,B57,SESC!$C:$C)</f>
        <v>25</v>
      </c>
      <c r="D57" s="16">
        <f>SUMIF(Itabaiana!$B:$B,B57,Itabaiana!$C:$C)</f>
        <v>0</v>
      </c>
      <c r="E57" s="16">
        <f>SUMIF(Sapé!$B:$B,B57,Sapé!$C:$C)</f>
        <v>0</v>
      </c>
      <c r="F57" s="16">
        <f>SUMIF('João Pessoa'!$B:$B,B57,'João Pessoa'!$C:$C)</f>
        <v>0</v>
      </c>
      <c r="G57" s="16">
        <f>SUMIF('Et05'!$B:$B,B57,'Et05'!$C:$C)</f>
        <v>0</v>
      </c>
      <c r="H57" s="54">
        <f t="shared" si="5"/>
        <v>25</v>
      </c>
      <c r="I57" s="16">
        <f>SUMIF(SESC!$B:$B,B57,SESC!$A:$A)</f>
        <v>15</v>
      </c>
      <c r="J57" s="16">
        <f>SUMIF(Itabaiana!$B:$B,B57,Itabaiana!$A:$A)</f>
        <v>0</v>
      </c>
      <c r="K57" s="16">
        <f>SUMIF(Sapé!$B:$B,B57,Sapé!$A:$A)</f>
        <v>0</v>
      </c>
      <c r="L57" s="16">
        <f>SUMIF('João Pessoa'!$B:$B,B57,'João Pessoa'!$A:$A)</f>
        <v>0</v>
      </c>
      <c r="M57" s="16">
        <f>SUMIF('Et05'!$B:$B,B57,'Et05'!$A:$A)</f>
        <v>0</v>
      </c>
      <c r="N57" s="40">
        <f t="shared" si="6"/>
        <v>15</v>
      </c>
      <c r="O57" s="38">
        <f>IF(B57=0,"-",VLOOKUP(Individual!B57,'Participantes Lista'!$B$2:$C$101,2,FALSE))</f>
        <v>0</v>
      </c>
      <c r="P57" s="19">
        <f t="shared" si="4"/>
        <v>249</v>
      </c>
    </row>
    <row r="58" spans="1:16" ht="12.75" customHeight="1">
      <c r="A58" s="4">
        <f t="shared" si="3"/>
        <v>52</v>
      </c>
      <c r="B58" s="5" t="str">
        <f>'Participantes Lista'!B69</f>
        <v>Walter Araújo</v>
      </c>
      <c r="C58" s="16">
        <f>SUMIF(SESC!$B:$B,B58,SESC!$C:$C)</f>
        <v>10</v>
      </c>
      <c r="D58" s="16">
        <f>SUMIF(Itabaiana!$B:$B,B58,Itabaiana!$C:$C)</f>
        <v>15</v>
      </c>
      <c r="E58" s="16">
        <f>SUMIF(Sapé!$B:$B,B58,Sapé!$C:$C)</f>
        <v>0</v>
      </c>
      <c r="F58" s="16">
        <f>SUMIF('João Pessoa'!$B:$B,B58,'João Pessoa'!$C:$C)</f>
        <v>0</v>
      </c>
      <c r="G58" s="16">
        <f>SUMIF('Et05'!$B:$B,B58,'Et05'!$C:$C)</f>
        <v>0</v>
      </c>
      <c r="H58" s="54">
        <f t="shared" si="5"/>
        <v>25</v>
      </c>
      <c r="I58" s="16">
        <f>SUMIF(SESC!$B:$B,B58,SESC!$A:$A)</f>
        <v>65</v>
      </c>
      <c r="J58" s="16">
        <f>SUMIF(Itabaiana!$B:$B,B58,Itabaiana!$A:$A)</f>
        <v>45</v>
      </c>
      <c r="K58" s="16">
        <f>SUMIF(Sapé!$B:$B,B58,Sapé!$A:$A)</f>
        <v>0</v>
      </c>
      <c r="L58" s="16">
        <f>SUMIF('João Pessoa'!$B:$B,B58,'João Pessoa'!$A:$A)</f>
        <v>0</v>
      </c>
      <c r="M58" s="16">
        <f>SUMIF('Et05'!$B:$B,B58,'Et05'!$A:$A)</f>
        <v>0</v>
      </c>
      <c r="N58" s="40">
        <f t="shared" si="6"/>
        <v>45</v>
      </c>
      <c r="O58" s="38">
        <f>IF(B58=0,"-",VLOOKUP(Individual!B58,'Participantes Lista'!$B$2:$C$101,2,FALSE))</f>
        <v>0</v>
      </c>
      <c r="P58" s="19">
        <f t="shared" si="4"/>
        <v>248</v>
      </c>
    </row>
    <row r="59" spans="1:16" ht="12.75" customHeight="1">
      <c r="A59" s="4">
        <f t="shared" si="3"/>
        <v>53</v>
      </c>
      <c r="B59" s="5" t="str">
        <f>'Participantes Lista'!B27</f>
        <v>Jeferson Lima</v>
      </c>
      <c r="C59" s="16">
        <f>SUMIF(SESC!$B:$B,B59,SESC!$C:$C)</f>
        <v>10</v>
      </c>
      <c r="D59" s="16">
        <f>SUMIF(Itabaiana!$B:$B,B59,Itabaiana!$C:$C)</f>
        <v>15</v>
      </c>
      <c r="E59" s="16">
        <f>SUMIF(Sapé!$B:$B,B59,Sapé!$C:$C)</f>
        <v>0</v>
      </c>
      <c r="F59" s="16">
        <f>SUMIF('João Pessoa'!$B:$B,B59,'João Pessoa'!$C:$C)</f>
        <v>0</v>
      </c>
      <c r="G59" s="16">
        <f>SUMIF('Et05'!$B:$B,B59,'Et05'!$C:$C)</f>
        <v>0</v>
      </c>
      <c r="H59" s="54">
        <f t="shared" si="5"/>
        <v>25</v>
      </c>
      <c r="I59" s="16">
        <f>SUMIF(SESC!$B:$B,B59,SESC!$A:$A)</f>
        <v>68</v>
      </c>
      <c r="J59" s="16">
        <f>SUMIF(Itabaiana!$B:$B,B59,Itabaiana!$A:$A)</f>
        <v>47</v>
      </c>
      <c r="K59" s="16">
        <f>SUMIF(Sapé!$B:$B,B59,Sapé!$A:$A)</f>
        <v>0</v>
      </c>
      <c r="L59" s="16">
        <f>SUMIF('João Pessoa'!$B:$B,B59,'João Pessoa'!$A:$A)</f>
        <v>0</v>
      </c>
      <c r="M59" s="16">
        <f>SUMIF('Et05'!$B:$B,B59,'Et05'!$A:$A)</f>
        <v>0</v>
      </c>
      <c r="N59" s="40">
        <f t="shared" si="6"/>
        <v>47</v>
      </c>
      <c r="O59" s="38" t="str">
        <f>IF(B59=0,"-",VLOOKUP(Individual!B59,'Participantes Lista'!$B$2:$C$101,2,FALSE))</f>
        <v>Clube Novo Alvorecer</v>
      </c>
      <c r="P59" s="19">
        <f t="shared" si="4"/>
        <v>247</v>
      </c>
    </row>
    <row r="60" spans="1:16" ht="12.75" customHeight="1">
      <c r="A60" s="4">
        <f t="shared" si="3"/>
        <v>54</v>
      </c>
      <c r="B60" s="5" t="str">
        <f>'Participantes Lista'!B57</f>
        <v>Raviel Reis</v>
      </c>
      <c r="C60" s="16">
        <f>SUMIF(SESC!$B:$B,B60,SESC!$C:$C)</f>
        <v>20</v>
      </c>
      <c r="D60" s="16">
        <f>SUMIF(Itabaiana!$B:$B,B60,Itabaiana!$C:$C)</f>
        <v>0</v>
      </c>
      <c r="E60" s="16">
        <f>SUMIF(Sapé!$B:$B,B60,Sapé!$C:$C)</f>
        <v>0</v>
      </c>
      <c r="F60" s="16">
        <f>SUMIF('João Pessoa'!$B:$B,B60,'João Pessoa'!$C:$C)</f>
        <v>0</v>
      </c>
      <c r="G60" s="16">
        <f>SUMIF('Et05'!$B:$B,B60,'Et05'!$C:$C)</f>
        <v>0</v>
      </c>
      <c r="H60" s="54">
        <f t="shared" si="5"/>
        <v>20</v>
      </c>
      <c r="I60" s="16">
        <f>SUMIF(SESC!$B:$B,B60,SESC!$A:$A)</f>
        <v>17</v>
      </c>
      <c r="J60" s="16">
        <f>SUMIF(Itabaiana!$B:$B,B60,Itabaiana!$A:$A)</f>
        <v>0</v>
      </c>
      <c r="K60" s="16">
        <f>SUMIF(Sapé!$B:$B,B60,Sapé!$A:$A)</f>
        <v>0</v>
      </c>
      <c r="L60" s="16">
        <f>SUMIF('João Pessoa'!$B:$B,B60,'João Pessoa'!$A:$A)</f>
        <v>0</v>
      </c>
      <c r="M60" s="16">
        <f>SUMIF('Et05'!$B:$B,B60,'Et05'!$A:$A)</f>
        <v>0</v>
      </c>
      <c r="N60" s="40">
        <f t="shared" si="6"/>
        <v>17</v>
      </c>
      <c r="O60" s="38">
        <f>IF(B60=0,"-",VLOOKUP(Individual!B60,'Participantes Lista'!$B$2:$C$101,2,FALSE))</f>
        <v>0</v>
      </c>
      <c r="P60" s="19">
        <f t="shared" si="4"/>
        <v>246</v>
      </c>
    </row>
    <row r="61" spans="1:16" ht="12.75" customHeight="1">
      <c r="A61" s="4">
        <f t="shared" si="3"/>
        <v>55</v>
      </c>
      <c r="B61" s="5" t="str">
        <f>'Participantes Lista'!B42</f>
        <v>Marcilio Pio Chaves</v>
      </c>
      <c r="C61" s="16">
        <f>SUMIF(SESC!$B:$B,B61,SESC!$C:$C)</f>
        <v>20</v>
      </c>
      <c r="D61" s="16">
        <f>SUMIF(Itabaiana!$B:$B,B61,Itabaiana!$C:$C)</f>
        <v>0</v>
      </c>
      <c r="E61" s="16">
        <f>SUMIF(Sapé!$B:$B,B61,Sapé!$C:$C)</f>
        <v>0</v>
      </c>
      <c r="F61" s="16">
        <f>SUMIF('João Pessoa'!$B:$B,B61,'João Pessoa'!$C:$C)</f>
        <v>0</v>
      </c>
      <c r="G61" s="16">
        <f>SUMIF('Et05'!$B:$B,B61,'Et05'!$C:$C)</f>
        <v>0</v>
      </c>
      <c r="H61" s="54">
        <f t="shared" si="5"/>
        <v>20</v>
      </c>
      <c r="I61" s="16">
        <f>SUMIF(SESC!$B:$B,B61,SESC!$A:$A)</f>
        <v>18</v>
      </c>
      <c r="J61" s="16">
        <f>SUMIF(Itabaiana!$B:$B,B61,Itabaiana!$A:$A)</f>
        <v>0</v>
      </c>
      <c r="K61" s="16">
        <f>SUMIF(Sapé!$B:$B,B61,Sapé!$A:$A)</f>
        <v>0</v>
      </c>
      <c r="L61" s="16">
        <f>SUMIF('João Pessoa'!$B:$B,B61,'João Pessoa'!$A:$A)</f>
        <v>0</v>
      </c>
      <c r="M61" s="16">
        <f>SUMIF('Et05'!$B:$B,B61,'Et05'!$A:$A)</f>
        <v>0</v>
      </c>
      <c r="N61" s="40">
        <f t="shared" si="6"/>
        <v>18</v>
      </c>
      <c r="O61" s="38" t="str">
        <f>IF(B61=0,"-",VLOOKUP(Individual!B61,'Participantes Lista'!$B$2:$C$101,2,FALSE))</f>
        <v>Grêmio Paraibano</v>
      </c>
      <c r="P61" s="19">
        <f t="shared" si="4"/>
        <v>245</v>
      </c>
    </row>
    <row r="62" spans="1:16" ht="12.75" customHeight="1">
      <c r="A62" s="4">
        <f t="shared" si="3"/>
        <v>56</v>
      </c>
      <c r="B62" s="58" t="s">
        <v>114</v>
      </c>
      <c r="C62" s="16">
        <f>SUMIF(SESC!$B:$B,B62,SESC!$C:$C)</f>
        <v>0</v>
      </c>
      <c r="D62" s="16">
        <f>SUMIF(Itabaiana!$B:$B,B62,Itabaiana!$C:$C)</f>
        <v>0</v>
      </c>
      <c r="E62" s="16">
        <f>SUMIF(Sapé!$B:$B,B62,Sapé!$C:$C)</f>
        <v>20</v>
      </c>
      <c r="F62" s="16">
        <f>SUMIF('João Pessoa'!$B:$B,B62,'João Pessoa'!$C:$C)</f>
        <v>0</v>
      </c>
      <c r="G62" s="16">
        <f>SUMIF('Et05'!$B:$B,B62,'Et05'!$C:$C)</f>
        <v>0</v>
      </c>
      <c r="H62" s="54">
        <f t="shared" si="5"/>
        <v>20</v>
      </c>
      <c r="I62" s="16">
        <f>SUMIF(SESC!$B:$B,B62,SESC!$A:$A)</f>
        <v>0</v>
      </c>
      <c r="J62" s="16">
        <f>SUMIF(Itabaiana!$B:$B,B62,Itabaiana!$A:$A)</f>
        <v>0</v>
      </c>
      <c r="K62" s="16">
        <f>SUMIF(Sapé!$B:$B,B62,Sapé!$A:$A)</f>
        <v>19</v>
      </c>
      <c r="L62" s="16">
        <f>SUMIF('João Pessoa'!$B:$B,B62,'João Pessoa'!$A:$A)</f>
        <v>0</v>
      </c>
      <c r="M62" s="16">
        <f>SUMIF('Et05'!$B:$B,B62,'Et05'!$A:$A)</f>
        <v>0</v>
      </c>
      <c r="N62" s="40">
        <f t="shared" si="6"/>
        <v>19</v>
      </c>
      <c r="O62" s="38">
        <f>IF(B62=0,"-",VLOOKUP(Individual!B62,'Participantes Lista'!$B$2:$C$101,2,FALSE))</f>
        <v>0</v>
      </c>
      <c r="P62" s="19">
        <f t="shared" si="4"/>
        <v>244</v>
      </c>
    </row>
    <row r="63" spans="1:16" ht="12.75" customHeight="1">
      <c r="A63" s="4">
        <f t="shared" si="3"/>
        <v>57</v>
      </c>
      <c r="B63" s="5" t="str">
        <f>'Participantes Lista'!B14</f>
        <v>Fábio Fernandes dos Santos</v>
      </c>
      <c r="C63" s="16">
        <f>SUMIF(SESC!$B:$B,B63,SESC!$C:$C)</f>
        <v>20</v>
      </c>
      <c r="D63" s="16">
        <f>SUMIF(Itabaiana!$B:$B,B63,Itabaiana!$C:$C)</f>
        <v>0</v>
      </c>
      <c r="E63" s="16">
        <f>SUMIF(Sapé!$B:$B,B63,Sapé!$C:$C)</f>
        <v>0</v>
      </c>
      <c r="F63" s="16">
        <f>SUMIF('João Pessoa'!$B:$B,B63,'João Pessoa'!$C:$C)</f>
        <v>0</v>
      </c>
      <c r="G63" s="16">
        <f>SUMIF('Et05'!$B:$B,B63,'Et05'!$C:$C)</f>
        <v>0</v>
      </c>
      <c r="H63" s="54">
        <f t="shared" si="5"/>
        <v>20</v>
      </c>
      <c r="I63" s="16">
        <f>SUMIF(SESC!$B:$B,B63,SESC!$A:$A)</f>
        <v>20</v>
      </c>
      <c r="J63" s="16">
        <f>SUMIF(Itabaiana!$B:$B,B63,Itabaiana!$A:$A)</f>
        <v>0</v>
      </c>
      <c r="K63" s="16">
        <f>SUMIF(Sapé!$B:$B,B63,Sapé!$A:$A)</f>
        <v>0</v>
      </c>
      <c r="L63" s="16">
        <f>SUMIF('João Pessoa'!$B:$B,B63,'João Pessoa'!$A:$A)</f>
        <v>0</v>
      </c>
      <c r="M63" s="16">
        <f>SUMIF('Et05'!$B:$B,B63,'Et05'!$A:$A)</f>
        <v>0</v>
      </c>
      <c r="N63" s="40">
        <f t="shared" si="6"/>
        <v>20</v>
      </c>
      <c r="O63" s="38" t="str">
        <f>IF(B63=0,"-",VLOOKUP(Individual!B63,'Participantes Lista'!$B$2:$C$101,2,FALSE))</f>
        <v>Grêmio 1º de maio</v>
      </c>
      <c r="P63" s="19">
        <f t="shared" si="4"/>
        <v>243</v>
      </c>
    </row>
    <row r="64" spans="1:16" ht="12.75" customHeight="1">
      <c r="A64" s="4">
        <f t="shared" si="3"/>
        <v>58</v>
      </c>
      <c r="B64" s="5" t="str">
        <f>'Participantes Lista'!B11</f>
        <v>Edmilson F. de Santana</v>
      </c>
      <c r="C64" s="16">
        <f>SUMIF(SESC!$B:$B,B64,SESC!$C:$C)</f>
        <v>20</v>
      </c>
      <c r="D64" s="16">
        <f>SUMIF(Itabaiana!$B:$B,B64,Itabaiana!$C:$C)</f>
        <v>0</v>
      </c>
      <c r="E64" s="16">
        <f>SUMIF(Sapé!$B:$B,B64,Sapé!$C:$C)</f>
        <v>0</v>
      </c>
      <c r="F64" s="16">
        <f>SUMIF('João Pessoa'!$B:$B,B64,'João Pessoa'!$C:$C)</f>
        <v>0</v>
      </c>
      <c r="G64" s="16">
        <f>SUMIF('Et05'!$B:$B,B64,'Et05'!$C:$C)</f>
        <v>0</v>
      </c>
      <c r="H64" s="54">
        <f t="shared" si="5"/>
        <v>20</v>
      </c>
      <c r="I64" s="16">
        <f>SUMIF(SESC!$B:$B,B64,SESC!$A:$A)</f>
        <v>25</v>
      </c>
      <c r="J64" s="16">
        <f>SUMIF(Itabaiana!$B:$B,B64,Itabaiana!$A:$A)</f>
        <v>0</v>
      </c>
      <c r="K64" s="16">
        <f>SUMIF(Sapé!$B:$B,B64,Sapé!$A:$A)</f>
        <v>0</v>
      </c>
      <c r="L64" s="16">
        <f>SUMIF('João Pessoa'!$B:$B,B64,'João Pessoa'!$A:$A)</f>
        <v>0</v>
      </c>
      <c r="M64" s="16">
        <f>SUMIF('Et05'!$B:$B,B64,'Et05'!$A:$A)</f>
        <v>0</v>
      </c>
      <c r="N64" s="40">
        <f t="shared" si="6"/>
        <v>25</v>
      </c>
      <c r="O64" s="38" t="str">
        <f>IF(B64=0,"-",VLOOKUP(Individual!B64,'Participantes Lista'!$B$2:$C$101,2,FALSE))</f>
        <v>Grêmio 1º de maio</v>
      </c>
      <c r="P64" s="19">
        <f t="shared" si="4"/>
        <v>242</v>
      </c>
    </row>
    <row r="65" spans="1:16" ht="12.75" customHeight="1">
      <c r="A65" s="4">
        <f t="shared" si="3"/>
        <v>59</v>
      </c>
      <c r="B65" s="58" t="s">
        <v>113</v>
      </c>
      <c r="C65" s="16">
        <f>SUMIF(SESC!$B:$B,B65,SESC!$C:$C)</f>
        <v>0</v>
      </c>
      <c r="D65" s="16">
        <f>SUMIF(Itabaiana!$B:$B,B65,Itabaiana!$C:$C)</f>
        <v>0</v>
      </c>
      <c r="E65" s="16">
        <f>SUMIF(Sapé!$B:$B,B65,Sapé!$C:$C)</f>
        <v>20</v>
      </c>
      <c r="F65" s="16">
        <f>SUMIF('João Pessoa'!$B:$B,B65,'João Pessoa'!$C:$C)</f>
        <v>0</v>
      </c>
      <c r="G65" s="16">
        <f>SUMIF('Et05'!$B:$B,B65,'Et05'!$C:$C)</f>
        <v>0</v>
      </c>
      <c r="H65" s="54">
        <f t="shared" si="5"/>
        <v>20</v>
      </c>
      <c r="I65" s="16">
        <f>SUMIF(SESC!$B:$B,B65,SESC!$A:$A)</f>
        <v>0</v>
      </c>
      <c r="J65" s="16">
        <f>SUMIF(Itabaiana!$B:$B,B65,Itabaiana!$A:$A)</f>
        <v>0</v>
      </c>
      <c r="K65" s="16">
        <f>SUMIF(Sapé!$B:$B,B65,Sapé!$A:$A)</f>
        <v>25</v>
      </c>
      <c r="L65" s="16">
        <f>SUMIF('João Pessoa'!$B:$B,B65,'João Pessoa'!$A:$A)</f>
        <v>0</v>
      </c>
      <c r="M65" s="16">
        <f>SUMIF('Et05'!$B:$B,B65,'Et05'!$A:$A)</f>
        <v>0</v>
      </c>
      <c r="N65" s="40">
        <f t="shared" si="6"/>
        <v>25</v>
      </c>
      <c r="O65" s="38">
        <f>IF(B65=0,"-",VLOOKUP(Individual!B65,'Participantes Lista'!$B$2:$C$101,2,FALSE))</f>
        <v>0</v>
      </c>
      <c r="P65" s="19">
        <f t="shared" si="4"/>
        <v>241</v>
      </c>
    </row>
    <row r="66" spans="1:16" ht="12.75" customHeight="1">
      <c r="A66" s="4">
        <f t="shared" si="3"/>
        <v>60</v>
      </c>
      <c r="B66" s="5" t="str">
        <f>'Participantes Lista'!B71</f>
        <v>Walter Toscano</v>
      </c>
      <c r="C66" s="16">
        <f>SUMIF(SESC!$B:$B,B66,SESC!$C:$C)</f>
        <v>20</v>
      </c>
      <c r="D66" s="16">
        <f>SUMIF(Itabaiana!$B:$B,B66,Itabaiana!$C:$C)</f>
        <v>0</v>
      </c>
      <c r="E66" s="16">
        <f>SUMIF(Sapé!$B:$B,B66,Sapé!$C:$C)</f>
        <v>0</v>
      </c>
      <c r="F66" s="16">
        <f>SUMIF('João Pessoa'!$B:$B,B66,'João Pessoa'!$C:$C)</f>
        <v>0</v>
      </c>
      <c r="G66" s="16">
        <f>SUMIF('Et05'!$B:$B,B66,'Et05'!$C:$C)</f>
        <v>0</v>
      </c>
      <c r="H66" s="54">
        <f t="shared" si="5"/>
        <v>20</v>
      </c>
      <c r="I66" s="16">
        <f>SUMIF(SESC!$B:$B,B66,SESC!$A:$A)</f>
        <v>28</v>
      </c>
      <c r="J66" s="16">
        <f>SUMIF(Itabaiana!$B:$B,B66,Itabaiana!$A:$A)</f>
        <v>0</v>
      </c>
      <c r="K66" s="16">
        <f>SUMIF(Sapé!$B:$B,B66,Sapé!$A:$A)</f>
        <v>0</v>
      </c>
      <c r="L66" s="16">
        <f>SUMIF('João Pessoa'!$B:$B,B66,'João Pessoa'!$A:$A)</f>
        <v>0</v>
      </c>
      <c r="M66" s="16">
        <f>SUMIF('Et05'!$B:$B,B66,'Et05'!$A:$A)</f>
        <v>0</v>
      </c>
      <c r="N66" s="40">
        <f t="shared" si="6"/>
        <v>28</v>
      </c>
      <c r="O66" s="38">
        <f>IF(B66=0,"-",VLOOKUP(Individual!B66,'Participantes Lista'!$B$2:$C$101,2,FALSE))</f>
        <v>0</v>
      </c>
      <c r="P66" s="19">
        <f t="shared" si="4"/>
        <v>240</v>
      </c>
    </row>
    <row r="67" spans="1:16" ht="12.75" customHeight="1">
      <c r="A67" s="4">
        <f t="shared" si="3"/>
        <v>61</v>
      </c>
      <c r="B67" s="5" t="str">
        <f>'Participantes Lista'!B9</f>
        <v>Cleógenes Lima</v>
      </c>
      <c r="C67" s="16">
        <f>SUMIF(SESC!$B:$B,B67,SESC!$C:$C)</f>
        <v>20</v>
      </c>
      <c r="D67" s="16">
        <f>SUMIF(Itabaiana!$B:$B,B67,Itabaiana!$C:$C)</f>
        <v>0</v>
      </c>
      <c r="E67" s="16">
        <f>SUMIF(Sapé!$B:$B,B67,Sapé!$C:$C)</f>
        <v>0</v>
      </c>
      <c r="F67" s="16">
        <f>SUMIF('João Pessoa'!$B:$B,B67,'João Pessoa'!$C:$C)</f>
        <v>0</v>
      </c>
      <c r="G67" s="16">
        <f>SUMIF('Et05'!$B:$B,B67,'Et05'!$C:$C)</f>
        <v>0</v>
      </c>
      <c r="H67" s="54">
        <f t="shared" si="5"/>
        <v>20</v>
      </c>
      <c r="I67" s="16">
        <f>SUMIF(SESC!$B:$B,B67,SESC!$A:$A)</f>
        <v>29</v>
      </c>
      <c r="J67" s="16">
        <f>SUMIF(Itabaiana!$B:$B,B67,Itabaiana!$A:$A)</f>
        <v>0</v>
      </c>
      <c r="K67" s="16">
        <f>SUMIF(Sapé!$B:$B,B67,Sapé!$A:$A)</f>
        <v>0</v>
      </c>
      <c r="L67" s="16">
        <f>SUMIF('João Pessoa'!$B:$B,B67,'João Pessoa'!$A:$A)</f>
        <v>0</v>
      </c>
      <c r="M67" s="16">
        <f>SUMIF('Et05'!$B:$B,B67,'Et05'!$A:$A)</f>
        <v>0</v>
      </c>
      <c r="N67" s="40">
        <f t="shared" si="6"/>
        <v>29</v>
      </c>
      <c r="O67" s="38" t="str">
        <f>IF(B67=0,"-",VLOOKUP(Individual!B67,'Participantes Lista'!$B$2:$C$101,2,FALSE))</f>
        <v>Grêmio Santa Júlia</v>
      </c>
      <c r="P67" s="19">
        <f t="shared" si="4"/>
        <v>239</v>
      </c>
    </row>
    <row r="68" spans="1:16" ht="12.75" customHeight="1">
      <c r="A68" s="4">
        <f t="shared" si="3"/>
        <v>62</v>
      </c>
      <c r="B68" s="5" t="str">
        <f>'Participantes Lista'!B74</f>
        <v>Luiz Eugênio</v>
      </c>
      <c r="C68" s="16">
        <f>SUMIF(SESC!$B:$B,B68,SESC!$C:$C)</f>
        <v>0</v>
      </c>
      <c r="D68" s="16">
        <f>SUMIF(Itabaiana!$B:$B,B68,Itabaiana!$C:$C)</f>
        <v>20</v>
      </c>
      <c r="E68" s="16">
        <f>SUMIF(Sapé!$B:$B,B68,Sapé!$C:$C)</f>
        <v>0</v>
      </c>
      <c r="F68" s="16">
        <f>SUMIF('João Pessoa'!$B:$B,B68,'João Pessoa'!$C:$C)</f>
        <v>0</v>
      </c>
      <c r="G68" s="16">
        <f>SUMIF('Et05'!$B:$B,B68,'Et05'!$C:$C)</f>
        <v>0</v>
      </c>
      <c r="H68" s="54">
        <f t="shared" si="5"/>
        <v>20</v>
      </c>
      <c r="I68" s="16">
        <f>SUMIF(SESC!$B:$B,B68,SESC!$A:$A)</f>
        <v>0</v>
      </c>
      <c r="J68" s="16">
        <f>SUMIF(Itabaiana!$B:$B,B68,Itabaiana!$A:$A)</f>
        <v>32</v>
      </c>
      <c r="K68" s="16">
        <f>SUMIF(Sapé!$B:$B,B68,Sapé!$A:$A)</f>
        <v>0</v>
      </c>
      <c r="L68" s="16">
        <f>SUMIF('João Pessoa'!$B:$B,B68,'João Pessoa'!$A:$A)</f>
        <v>0</v>
      </c>
      <c r="M68" s="16">
        <f>SUMIF('Et05'!$B:$B,B68,'Et05'!$A:$A)</f>
        <v>0</v>
      </c>
      <c r="N68" s="40">
        <f t="shared" si="6"/>
        <v>32</v>
      </c>
      <c r="O68" s="38">
        <f>IF(B68=0,"-",VLOOKUP(Individual!B68,'Participantes Lista'!$B$2:$C$101,2,FALSE))</f>
        <v>0</v>
      </c>
      <c r="P68" s="19">
        <f t="shared" si="4"/>
        <v>238</v>
      </c>
    </row>
    <row r="69" spans="1:16" ht="12.75" customHeight="1">
      <c r="A69" s="4">
        <f t="shared" si="3"/>
        <v>63</v>
      </c>
      <c r="B69" s="58" t="s">
        <v>112</v>
      </c>
      <c r="C69" s="16">
        <f>SUMIF(SESC!$B:$B,B69,SESC!$C:$C)</f>
        <v>0</v>
      </c>
      <c r="D69" s="16">
        <f>SUMIF(Itabaiana!$B:$B,B69,Itabaiana!$C:$C)</f>
        <v>0</v>
      </c>
      <c r="E69" s="16">
        <f>SUMIF(Sapé!$B:$B,B69,Sapé!$C:$C)</f>
        <v>15</v>
      </c>
      <c r="F69" s="16">
        <f>SUMIF('João Pessoa'!$B:$B,B69,'João Pessoa'!$C:$C)</f>
        <v>0</v>
      </c>
      <c r="G69" s="16">
        <f>SUMIF('Et05'!$B:$B,B69,'Et05'!$C:$C)</f>
        <v>0</v>
      </c>
      <c r="H69" s="54">
        <f t="shared" si="5"/>
        <v>15</v>
      </c>
      <c r="I69" s="16">
        <f>SUMIF(SESC!$B:$B,B69,SESC!$A:$A)</f>
        <v>0</v>
      </c>
      <c r="J69" s="16">
        <f>SUMIF(Itabaiana!$B:$B,B69,Itabaiana!$A:$A)</f>
        <v>0</v>
      </c>
      <c r="K69" s="16">
        <f>SUMIF(Sapé!$B:$B,B69,Sapé!$A:$A)</f>
        <v>33</v>
      </c>
      <c r="L69" s="16">
        <f>SUMIF('João Pessoa'!$B:$B,B69,'João Pessoa'!$A:$A)</f>
        <v>0</v>
      </c>
      <c r="M69" s="16">
        <f>SUMIF('Et05'!$B:$B,B69,'Et05'!$A:$A)</f>
        <v>0</v>
      </c>
      <c r="N69" s="40">
        <f t="shared" si="6"/>
        <v>33</v>
      </c>
      <c r="O69" s="38">
        <f>IF(B69=0,"-",VLOOKUP(Individual!B69,'Participantes Lista'!$B$2:$C$101,2,FALSE))</f>
        <v>0</v>
      </c>
      <c r="P69" s="19">
        <f t="shared" si="4"/>
        <v>237</v>
      </c>
    </row>
    <row r="70" spans="1:16" ht="12.75" customHeight="1">
      <c r="A70" s="4">
        <f t="shared" si="3"/>
        <v>64</v>
      </c>
      <c r="B70" s="58" t="s">
        <v>110</v>
      </c>
      <c r="C70" s="16">
        <f>SUMIF(SESC!$B:$B,B70,SESC!$C:$C)</f>
        <v>0</v>
      </c>
      <c r="D70" s="16">
        <f>SUMIF(Itabaiana!$B:$B,B70,Itabaiana!$C:$C)</f>
        <v>0</v>
      </c>
      <c r="E70" s="16">
        <f>SUMIF(Sapé!$B:$B,B70,Sapé!$C:$C)</f>
        <v>15</v>
      </c>
      <c r="F70" s="16">
        <f>SUMIF('João Pessoa'!$B:$B,B70,'João Pessoa'!$C:$C)</f>
        <v>0</v>
      </c>
      <c r="G70" s="16">
        <f>SUMIF('Et05'!$B:$B,B70,'Et05'!$C:$C)</f>
        <v>0</v>
      </c>
      <c r="H70" s="54">
        <f t="shared" si="5"/>
        <v>15</v>
      </c>
      <c r="I70" s="16">
        <f>SUMIF(SESC!$B:$B,B70,SESC!$A:$A)</f>
        <v>0</v>
      </c>
      <c r="J70" s="16">
        <f>SUMIF(Itabaiana!$B:$B,B70,Itabaiana!$A:$A)</f>
        <v>0</v>
      </c>
      <c r="K70" s="16">
        <f>SUMIF(Sapé!$B:$B,B70,Sapé!$A:$A)</f>
        <v>36</v>
      </c>
      <c r="L70" s="16">
        <f>SUMIF('João Pessoa'!$B:$B,B70,'João Pessoa'!$A:$A)</f>
        <v>0</v>
      </c>
      <c r="M70" s="16">
        <f>SUMIF('Et05'!$B:$B,B70,'Et05'!$A:$A)</f>
        <v>0</v>
      </c>
      <c r="N70" s="40">
        <f t="shared" si="6"/>
        <v>36</v>
      </c>
      <c r="O70" s="38">
        <f>IF(B70=0,"-",VLOOKUP(Individual!B70,'Participantes Lista'!$B$2:$C$101,2,FALSE))</f>
        <v>0</v>
      </c>
      <c r="P70" s="19">
        <f t="shared" si="4"/>
        <v>236</v>
      </c>
    </row>
    <row r="71" spans="1:16" ht="12.75" customHeight="1">
      <c r="A71" s="4">
        <f t="shared" si="3"/>
        <v>65</v>
      </c>
      <c r="B71" s="58" t="s">
        <v>111</v>
      </c>
      <c r="C71" s="16">
        <f>SUMIF(SESC!$B:$B,B71,SESC!$C:$C)</f>
        <v>0</v>
      </c>
      <c r="D71" s="16">
        <f>SUMIF(Itabaiana!$B:$B,B71,Itabaiana!$C:$C)</f>
        <v>0</v>
      </c>
      <c r="E71" s="16">
        <f>SUMIF(Sapé!$B:$B,B71,Sapé!$C:$C)</f>
        <v>15</v>
      </c>
      <c r="F71" s="16">
        <f>SUMIF('João Pessoa'!$B:$B,B71,'João Pessoa'!$C:$C)</f>
        <v>0</v>
      </c>
      <c r="G71" s="16">
        <f>SUMIF('Et05'!$B:$B,B71,'Et05'!$C:$C)</f>
        <v>0</v>
      </c>
      <c r="H71" s="54">
        <f t="shared" ref="H71:H102" si="7">SUM(C71:G71)</f>
        <v>15</v>
      </c>
      <c r="I71" s="16">
        <f>SUMIF(SESC!$B:$B,B71,SESC!$A:$A)</f>
        <v>0</v>
      </c>
      <c r="J71" s="16">
        <f>SUMIF(Itabaiana!$B:$B,B71,Itabaiana!$A:$A)</f>
        <v>0</v>
      </c>
      <c r="K71" s="16">
        <f>SUMIF(Sapé!$B:$B,B71,Sapé!$A:$A)</f>
        <v>37</v>
      </c>
      <c r="L71" s="16">
        <f>SUMIF('João Pessoa'!$B:$B,B71,'João Pessoa'!$A:$A)</f>
        <v>0</v>
      </c>
      <c r="M71" s="16">
        <f>SUMIF('Et05'!$B:$B,B71,'Et05'!$A:$A)</f>
        <v>0</v>
      </c>
      <c r="N71" s="40">
        <f t="shared" ref="N71:N102" si="8">IF(SUM(I71:M71)=0,0,MIN(IF(I71&gt;0,I71,999),IF(J71&gt;0,J71,999),IF(K71&gt;0,K71,999),IF(L71&gt;0,L71,999),IF(M71&gt;0,M71,999)))</f>
        <v>37</v>
      </c>
      <c r="O71" s="38">
        <f>IF(B71=0,"-",VLOOKUP(Individual!B71,'Participantes Lista'!$B$2:$C$101,2,FALSE))</f>
        <v>0</v>
      </c>
      <c r="P71" s="19">
        <f t="shared" si="4"/>
        <v>235</v>
      </c>
    </row>
    <row r="72" spans="1:16" ht="12.75" customHeight="1">
      <c r="A72" s="4">
        <f t="shared" ref="A72:A106" si="9">A71+1</f>
        <v>66</v>
      </c>
      <c r="B72" s="5" t="str">
        <f>'Participantes Lista'!B3</f>
        <v>Antônio Barbalho</v>
      </c>
      <c r="C72" s="16">
        <f>SUMIF(SESC!$B:$B,B72,SESC!$C:$C)</f>
        <v>15</v>
      </c>
      <c r="D72" s="16">
        <f>SUMIF(Itabaiana!$B:$B,B72,Itabaiana!$C:$C)</f>
        <v>0</v>
      </c>
      <c r="E72" s="16">
        <f>SUMIF(Sapé!$B:$B,B72,Sapé!$C:$C)</f>
        <v>0</v>
      </c>
      <c r="F72" s="16">
        <f>SUMIF('João Pessoa'!$B:$B,B72,'João Pessoa'!$C:$C)</f>
        <v>0</v>
      </c>
      <c r="G72" s="16">
        <f>SUMIF('Et05'!$B:$B,B72,'Et05'!$C:$C)</f>
        <v>0</v>
      </c>
      <c r="H72" s="54">
        <f t="shared" si="7"/>
        <v>15</v>
      </c>
      <c r="I72" s="16">
        <f>SUMIF(SESC!$B:$B,B72,SESC!$A:$A)</f>
        <v>38</v>
      </c>
      <c r="J72" s="16">
        <f>SUMIF(Itabaiana!$B:$B,B72,Itabaiana!$A:$A)</f>
        <v>0</v>
      </c>
      <c r="K72" s="16">
        <f>SUMIF(Sapé!$B:$B,B72,Sapé!$A:$A)</f>
        <v>0</v>
      </c>
      <c r="L72" s="16">
        <f>SUMIF('João Pessoa'!$B:$B,B72,'João Pessoa'!$A:$A)</f>
        <v>0</v>
      </c>
      <c r="M72" s="16">
        <f>SUMIF('Et05'!$B:$B,B72,'Et05'!$A:$A)</f>
        <v>0</v>
      </c>
      <c r="N72" s="40">
        <f t="shared" si="8"/>
        <v>38</v>
      </c>
      <c r="O72" s="38" t="str">
        <f>IF(B72=0,"-",VLOOKUP(Individual!B72,'Participantes Lista'!$B$2:$C$101,2,FALSE))</f>
        <v>Grêmio Paraibano</v>
      </c>
      <c r="P72" s="19">
        <f t="shared" ref="P72:P97" si="10">$P$2-A72</f>
        <v>234</v>
      </c>
    </row>
    <row r="73" spans="1:16" ht="12.75" customHeight="1">
      <c r="A73" s="4">
        <f t="shared" si="9"/>
        <v>67</v>
      </c>
      <c r="B73" s="5" t="str">
        <f>'Participantes Lista'!B75</f>
        <v>Marcone Justino</v>
      </c>
      <c r="C73" s="16">
        <f>SUMIF(SESC!$B:$B,B73,SESC!$C:$C)</f>
        <v>0</v>
      </c>
      <c r="D73" s="16">
        <f>SUMIF(Itabaiana!$B:$B,B73,Itabaiana!$C:$C)</f>
        <v>15</v>
      </c>
      <c r="E73" s="16">
        <f>SUMIF(Sapé!$B:$B,B73,Sapé!$C:$C)</f>
        <v>0</v>
      </c>
      <c r="F73" s="16">
        <f>SUMIF('João Pessoa'!$B:$B,B73,'João Pessoa'!$C:$C)</f>
        <v>0</v>
      </c>
      <c r="G73" s="16">
        <f>SUMIF('Et05'!$B:$B,B73,'Et05'!$C:$C)</f>
        <v>0</v>
      </c>
      <c r="H73" s="54">
        <f t="shared" si="7"/>
        <v>15</v>
      </c>
      <c r="I73" s="16">
        <f>SUMIF(SESC!$B:$B,B73,SESC!$A:$A)</f>
        <v>0</v>
      </c>
      <c r="J73" s="16">
        <f>SUMIF(Itabaiana!$B:$B,B73,Itabaiana!$A:$A)</f>
        <v>43</v>
      </c>
      <c r="K73" s="16">
        <f>SUMIF(Sapé!$B:$B,B73,Sapé!$A:$A)</f>
        <v>0</v>
      </c>
      <c r="L73" s="16">
        <f>SUMIF('João Pessoa'!$B:$B,B73,'João Pessoa'!$A:$A)</f>
        <v>0</v>
      </c>
      <c r="M73" s="16">
        <f>SUMIF('Et05'!$B:$B,B73,'Et05'!$A:$A)</f>
        <v>0</v>
      </c>
      <c r="N73" s="40">
        <f t="shared" si="8"/>
        <v>43</v>
      </c>
      <c r="O73" s="38">
        <f>IF(B73=0,"-",VLOOKUP(Individual!B73,'Participantes Lista'!$B$2:$C$101,2,FALSE))</f>
        <v>0</v>
      </c>
      <c r="P73" s="19">
        <f t="shared" si="10"/>
        <v>233</v>
      </c>
    </row>
    <row r="74" spans="1:16" ht="12.75" customHeight="1">
      <c r="A74" s="4">
        <f t="shared" si="9"/>
        <v>68</v>
      </c>
      <c r="B74" s="5" t="str">
        <f>'Participantes Lista'!B78</f>
        <v>João Bezerra Jr.</v>
      </c>
      <c r="C74" s="16">
        <f>SUMIF(SESC!$B:$B,B74,SESC!$C:$C)</f>
        <v>0</v>
      </c>
      <c r="D74" s="16">
        <f>SUMIF(Itabaiana!$B:$B,B74,Itabaiana!$C:$C)</f>
        <v>0</v>
      </c>
      <c r="E74" s="16">
        <f>SUMIF(Sapé!$B:$B,B74,Sapé!$C:$C)</f>
        <v>15</v>
      </c>
      <c r="F74" s="16">
        <f>SUMIF('João Pessoa'!$B:$B,B74,'João Pessoa'!$C:$C)</f>
        <v>0</v>
      </c>
      <c r="G74" s="16">
        <f>SUMIF('Et05'!$B:$B,B74,'Et05'!$C:$C)</f>
        <v>0</v>
      </c>
      <c r="H74" s="54">
        <f t="shared" si="7"/>
        <v>15</v>
      </c>
      <c r="I74" s="16">
        <f>SUMIF(SESC!$B:$B,B74,SESC!$A:$A)</f>
        <v>0</v>
      </c>
      <c r="J74" s="16">
        <f>SUMIF(Itabaiana!$B:$B,B74,Itabaiana!$A:$A)</f>
        <v>0</v>
      </c>
      <c r="K74" s="16">
        <f>SUMIF(Sapé!$B:$B,B74,Sapé!$A:$A)</f>
        <v>44</v>
      </c>
      <c r="L74" s="16">
        <f>SUMIF('João Pessoa'!$B:$B,B74,'João Pessoa'!$A:$A)</f>
        <v>0</v>
      </c>
      <c r="M74" s="16">
        <f>SUMIF('Et05'!$B:$B,B74,'Et05'!$A:$A)</f>
        <v>0</v>
      </c>
      <c r="N74" s="40">
        <f t="shared" si="8"/>
        <v>44</v>
      </c>
      <c r="O74" s="38">
        <f>IF(B74=0,"-",VLOOKUP(Individual!B74,'Participantes Lista'!$B$2:$C$101,2,FALSE))</f>
        <v>0</v>
      </c>
      <c r="P74" s="19">
        <f t="shared" si="10"/>
        <v>232</v>
      </c>
    </row>
    <row r="75" spans="1:16" ht="12.75" customHeight="1">
      <c r="A75" s="4">
        <f t="shared" si="9"/>
        <v>69</v>
      </c>
      <c r="B75" s="5" t="str">
        <f>'Participantes Lista'!B28</f>
        <v>João Bosco Barbosa</v>
      </c>
      <c r="C75" s="16">
        <f>SUMIF(SESC!$B:$B,B75,SESC!$C:$C)</f>
        <v>15</v>
      </c>
      <c r="D75" s="16">
        <f>SUMIF(Itabaiana!$B:$B,B75,Itabaiana!$C:$C)</f>
        <v>0</v>
      </c>
      <c r="E75" s="16">
        <f>SUMIF(Sapé!$B:$B,B75,Sapé!$C:$C)</f>
        <v>0</v>
      </c>
      <c r="F75" s="16">
        <f>SUMIF('João Pessoa'!$B:$B,B75,'João Pessoa'!$C:$C)</f>
        <v>0</v>
      </c>
      <c r="G75" s="16">
        <f>SUMIF('Et05'!$B:$B,B75,'Et05'!$C:$C)</f>
        <v>0</v>
      </c>
      <c r="H75" s="54">
        <f t="shared" si="7"/>
        <v>15</v>
      </c>
      <c r="I75" s="16">
        <f>SUMIF(SESC!$B:$B,B75,SESC!$A:$A)</f>
        <v>45</v>
      </c>
      <c r="J75" s="16">
        <f>SUMIF(Itabaiana!$B:$B,B75,Itabaiana!$A:$A)</f>
        <v>0</v>
      </c>
      <c r="K75" s="16">
        <f>SUMIF(Sapé!$B:$B,B75,Sapé!$A:$A)</f>
        <v>0</v>
      </c>
      <c r="L75" s="16">
        <f>SUMIF('João Pessoa'!$B:$B,B75,'João Pessoa'!$A:$A)</f>
        <v>0</v>
      </c>
      <c r="M75" s="16">
        <f>SUMIF('Et05'!$B:$B,B75,'Et05'!$A:$A)</f>
        <v>0</v>
      </c>
      <c r="N75" s="40">
        <f t="shared" si="8"/>
        <v>45</v>
      </c>
      <c r="O75" s="38" t="str">
        <f>IF(B75=0,"-",VLOOKUP(Individual!B75,'Participantes Lista'!$B$2:$C$101,2,FALSE))</f>
        <v>Clube Atlético Sapeense</v>
      </c>
      <c r="P75" s="19">
        <f t="shared" si="10"/>
        <v>231</v>
      </c>
    </row>
    <row r="76" spans="1:16" ht="12.75" customHeight="1">
      <c r="A76" s="4">
        <f t="shared" si="9"/>
        <v>70</v>
      </c>
      <c r="B76" s="5" t="str">
        <f>'Participantes Lista'!B2</f>
        <v>Alberto Sayão</v>
      </c>
      <c r="C76" s="16">
        <f>SUMIF(SESC!$B:$B,B76,SESC!$C:$C)</f>
        <v>15</v>
      </c>
      <c r="D76" s="16">
        <f>SUMIF(Itabaiana!$B:$B,B76,Itabaiana!$C:$C)</f>
        <v>0</v>
      </c>
      <c r="E76" s="16">
        <f>SUMIF(Sapé!$B:$B,B76,Sapé!$C:$C)</f>
        <v>0</v>
      </c>
      <c r="F76" s="16">
        <f>SUMIF('João Pessoa'!$B:$B,B76,'João Pessoa'!$C:$C)</f>
        <v>0</v>
      </c>
      <c r="G76" s="16">
        <f>SUMIF('Et05'!$B:$B,B76,'Et05'!$C:$C)</f>
        <v>0</v>
      </c>
      <c r="H76" s="54">
        <f t="shared" si="7"/>
        <v>15</v>
      </c>
      <c r="I76" s="16">
        <f>SUMIF(SESC!$B:$B,B76,SESC!$A:$A)</f>
        <v>47</v>
      </c>
      <c r="J76" s="16">
        <f>SUMIF(Itabaiana!$B:$B,B76,Itabaiana!$A:$A)</f>
        <v>0</v>
      </c>
      <c r="K76" s="16">
        <f>SUMIF(Sapé!$B:$B,B76,Sapé!$A:$A)</f>
        <v>0</v>
      </c>
      <c r="L76" s="16">
        <f>SUMIF('João Pessoa'!$B:$B,B76,'João Pessoa'!$A:$A)</f>
        <v>0</v>
      </c>
      <c r="M76" s="16">
        <f>SUMIF('Et05'!$B:$B,B76,'Et05'!$A:$A)</f>
        <v>0</v>
      </c>
      <c r="N76" s="40">
        <f t="shared" si="8"/>
        <v>47</v>
      </c>
      <c r="O76" s="38" t="str">
        <f>IF(B76=0,"-",VLOOKUP(Individual!B76,'Participantes Lista'!$B$2:$C$101,2,FALSE))</f>
        <v>Grêmio Paraibano</v>
      </c>
      <c r="P76" s="19">
        <f t="shared" si="10"/>
        <v>230</v>
      </c>
    </row>
    <row r="77" spans="1:16" ht="12.75" customHeight="1">
      <c r="A77" s="4">
        <f t="shared" si="9"/>
        <v>71</v>
      </c>
      <c r="B77" s="5" t="str">
        <f>'Participantes Lista'!B22</f>
        <v>Getulio Macedo Brito</v>
      </c>
      <c r="C77" s="16">
        <f>SUMIF(SESC!$B:$B,B77,SESC!$C:$C)</f>
        <v>15</v>
      </c>
      <c r="D77" s="16">
        <f>SUMIF(Itabaiana!$B:$B,B77,Itabaiana!$C:$C)</f>
        <v>0</v>
      </c>
      <c r="E77" s="16">
        <f>SUMIF(Sapé!$B:$B,B77,Sapé!$C:$C)</f>
        <v>0</v>
      </c>
      <c r="F77" s="16">
        <f>SUMIF('João Pessoa'!$B:$B,B77,'João Pessoa'!$C:$C)</f>
        <v>0</v>
      </c>
      <c r="G77" s="16">
        <f>SUMIF('Et05'!$B:$B,B77,'Et05'!$C:$C)</f>
        <v>0</v>
      </c>
      <c r="H77" s="54">
        <f t="shared" si="7"/>
        <v>15</v>
      </c>
      <c r="I77" s="16">
        <f>SUMIF(SESC!$B:$B,B77,SESC!$A:$A)</f>
        <v>49</v>
      </c>
      <c r="J77" s="16">
        <f>SUMIF(Itabaiana!$B:$B,B77,Itabaiana!$A:$A)</f>
        <v>0</v>
      </c>
      <c r="K77" s="16">
        <f>SUMIF(Sapé!$B:$B,B77,Sapé!$A:$A)</f>
        <v>0</v>
      </c>
      <c r="L77" s="16">
        <f>SUMIF('João Pessoa'!$B:$B,B77,'João Pessoa'!$A:$A)</f>
        <v>0</v>
      </c>
      <c r="M77" s="16">
        <f>SUMIF('Et05'!$B:$B,B77,'Et05'!$A:$A)</f>
        <v>0</v>
      </c>
      <c r="N77" s="40">
        <f t="shared" si="8"/>
        <v>49</v>
      </c>
      <c r="O77" s="38" t="str">
        <f>IF(B77=0,"-",VLOOKUP(Individual!B77,'Participantes Lista'!$B$2:$C$101,2,FALSE))</f>
        <v>Clube Novo Alvorecer</v>
      </c>
      <c r="P77" s="19">
        <f t="shared" si="10"/>
        <v>229</v>
      </c>
    </row>
    <row r="78" spans="1:16" ht="12.75" customHeight="1">
      <c r="A78" s="4">
        <f t="shared" si="9"/>
        <v>72</v>
      </c>
      <c r="B78" s="5" t="str">
        <f>'Participantes Lista'!B7</f>
        <v>Bruno Lobo</v>
      </c>
      <c r="C78" s="16">
        <f>SUMIF(SESC!$B:$B,B78,SESC!$C:$C)</f>
        <v>15</v>
      </c>
      <c r="D78" s="16">
        <f>SUMIF(Itabaiana!$B:$B,B78,Itabaiana!$C:$C)</f>
        <v>0</v>
      </c>
      <c r="E78" s="16">
        <f>SUMIF(Sapé!$B:$B,B78,Sapé!$C:$C)</f>
        <v>0</v>
      </c>
      <c r="F78" s="16">
        <f>SUMIF('João Pessoa'!$B:$B,B78,'João Pessoa'!$C:$C)</f>
        <v>0</v>
      </c>
      <c r="G78" s="16">
        <f>SUMIF('Et05'!$B:$B,B78,'Et05'!$C:$C)</f>
        <v>0</v>
      </c>
      <c r="H78" s="54">
        <f t="shared" si="7"/>
        <v>15</v>
      </c>
      <c r="I78" s="16">
        <f>SUMIF(SESC!$B:$B,B78,SESC!$A:$A)</f>
        <v>52</v>
      </c>
      <c r="J78" s="16">
        <f>SUMIF(Itabaiana!$B:$B,B78,Itabaiana!$A:$A)</f>
        <v>0</v>
      </c>
      <c r="K78" s="16">
        <f>SUMIF(Sapé!$B:$B,B78,Sapé!$A:$A)</f>
        <v>0</v>
      </c>
      <c r="L78" s="16">
        <f>SUMIF('João Pessoa'!$B:$B,B78,'João Pessoa'!$A:$A)</f>
        <v>0</v>
      </c>
      <c r="M78" s="16">
        <f>SUMIF('Et05'!$B:$B,B78,'Et05'!$A:$A)</f>
        <v>0</v>
      </c>
      <c r="N78" s="40">
        <f t="shared" si="8"/>
        <v>52</v>
      </c>
      <c r="O78" s="38" t="str">
        <f>IF(B78=0,"-",VLOOKUP(Individual!B78,'Participantes Lista'!$B$2:$C$101,2,FALSE))</f>
        <v>Grêmio Paraibano</v>
      </c>
      <c r="P78" s="19">
        <f t="shared" si="10"/>
        <v>228</v>
      </c>
    </row>
    <row r="79" spans="1:16" ht="12.75" hidden="1" customHeight="1">
      <c r="A79" s="4">
        <f t="shared" si="9"/>
        <v>73</v>
      </c>
      <c r="B79" s="5"/>
      <c r="C79" s="16">
        <f>SUMIF(SESC!$B:$B,B79,SESC!$C:$C)</f>
        <v>0</v>
      </c>
      <c r="D79" s="16">
        <f>SUMIF(Itabaiana!$B:$B,B79,Itabaiana!$C:$C)</f>
        <v>0</v>
      </c>
      <c r="E79" s="16">
        <f>SUMIF(Sapé!$B:$B,B79,Sapé!$C:$C)</f>
        <v>0</v>
      </c>
      <c r="F79" s="16">
        <f>SUMIF('João Pessoa'!$B:$B,B79,'João Pessoa'!$C:$C)</f>
        <v>0</v>
      </c>
      <c r="G79" s="16">
        <f>SUMIF('Et05'!$B:$B,B79,'Et05'!$C:$C)</f>
        <v>0</v>
      </c>
      <c r="H79" s="54"/>
      <c r="I79" s="16">
        <f>SUMIF(SESC!$B:$B,B79,SESC!$A:$A)</f>
        <v>0</v>
      </c>
      <c r="J79" s="16">
        <f>SUMIF(Itabaiana!$B:$B,B79,Itabaiana!$A:$A)</f>
        <v>0</v>
      </c>
      <c r="K79" s="16">
        <f>SUMIF(Sapé!$B:$B,B79,Sapé!$A:$A)</f>
        <v>0</v>
      </c>
      <c r="L79" s="16">
        <f>SUMIF('João Pessoa'!$B:$B,B79,'João Pessoa'!$A:$A)</f>
        <v>0</v>
      </c>
      <c r="M79" s="16">
        <f>SUMIF('Et05'!$B:$B,B79,'Et05'!$A:$A)</f>
        <v>0</v>
      </c>
      <c r="N79" s="40">
        <f t="shared" si="8"/>
        <v>0</v>
      </c>
      <c r="O79" s="38" t="str">
        <f>IF(B79=0,"-",VLOOKUP(Individual!B79,'Participantes Lista'!$B$2:$C$101,2,FALSE))</f>
        <v>-</v>
      </c>
      <c r="P79" s="19">
        <f t="shared" si="10"/>
        <v>227</v>
      </c>
    </row>
    <row r="80" spans="1:16" ht="12.75" hidden="1" customHeight="1">
      <c r="A80" s="4">
        <f t="shared" si="9"/>
        <v>74</v>
      </c>
      <c r="B80" s="5"/>
      <c r="C80" s="16">
        <f>SUMIF(SESC!$B:$B,B80,SESC!$C:$C)</f>
        <v>0</v>
      </c>
      <c r="D80" s="16">
        <f>SUMIF(Itabaiana!$B:$B,B80,Itabaiana!$C:$C)</f>
        <v>0</v>
      </c>
      <c r="E80" s="16">
        <f>SUMIF(Sapé!$B:$B,B80,Sapé!$C:$C)</f>
        <v>0</v>
      </c>
      <c r="F80" s="16">
        <f>SUMIF('João Pessoa'!$B:$B,B80,'João Pessoa'!$C:$C)</f>
        <v>0</v>
      </c>
      <c r="G80" s="16">
        <f>SUMIF('Et05'!$B:$B,B80,'Et05'!$C:$C)</f>
        <v>0</v>
      </c>
      <c r="H80" s="54"/>
      <c r="I80" s="16">
        <f>SUMIF(SESC!$B:$B,B80,SESC!$A:$A)</f>
        <v>0</v>
      </c>
      <c r="J80" s="16">
        <f>SUMIF(Itabaiana!$B:$B,B80,Itabaiana!$A:$A)</f>
        <v>0</v>
      </c>
      <c r="K80" s="16">
        <f>SUMIF(Sapé!$B:$B,B80,Sapé!$A:$A)</f>
        <v>0</v>
      </c>
      <c r="L80" s="16">
        <f>SUMIF('João Pessoa'!$B:$B,B80,'João Pessoa'!$A:$A)</f>
        <v>0</v>
      </c>
      <c r="M80" s="16">
        <f>SUMIF('Et05'!$B:$B,B80,'Et05'!$A:$A)</f>
        <v>0</v>
      </c>
      <c r="N80" s="40">
        <f t="shared" si="8"/>
        <v>0</v>
      </c>
      <c r="O80" s="38" t="str">
        <f>IF(B80=0,"-",VLOOKUP(Individual!B80,'Participantes Lista'!$B$2:$C$101,2,FALSE))</f>
        <v>-</v>
      </c>
      <c r="P80" s="19">
        <f t="shared" si="10"/>
        <v>226</v>
      </c>
    </row>
    <row r="81" spans="1:16" ht="12.75" customHeight="1">
      <c r="A81" s="4">
        <f t="shared" si="9"/>
        <v>75</v>
      </c>
      <c r="B81" s="5" t="str">
        <f>'Participantes Lista'!B61</f>
        <v>Roberto Alves</v>
      </c>
      <c r="C81" s="16">
        <f>SUMIF(SESC!$B:$B,B81,SESC!$C:$C)</f>
        <v>15</v>
      </c>
      <c r="D81" s="16">
        <f>SUMIF(Itabaiana!$B:$B,B81,Itabaiana!$C:$C)</f>
        <v>0</v>
      </c>
      <c r="E81" s="16">
        <f>SUMIF(Sapé!$B:$B,B81,Sapé!$C:$C)</f>
        <v>0</v>
      </c>
      <c r="F81" s="16">
        <f>SUMIF('João Pessoa'!$B:$B,B81,'João Pessoa'!$C:$C)</f>
        <v>0</v>
      </c>
      <c r="G81" s="16">
        <f>SUMIF('Et05'!$B:$B,B81,'Et05'!$C:$C)</f>
        <v>0</v>
      </c>
      <c r="H81" s="54">
        <f t="shared" ref="H81:H90" si="11">SUM(C81:G81)</f>
        <v>15</v>
      </c>
      <c r="I81" s="16">
        <f>SUMIF(SESC!$B:$B,B81,SESC!$A:$A)</f>
        <v>53</v>
      </c>
      <c r="J81" s="16">
        <f>SUMIF(Itabaiana!$B:$B,B81,Itabaiana!$A:$A)</f>
        <v>0</v>
      </c>
      <c r="K81" s="16">
        <f>SUMIF(Sapé!$B:$B,B81,Sapé!$A:$A)</f>
        <v>0</v>
      </c>
      <c r="L81" s="16">
        <f>SUMIF('João Pessoa'!$B:$B,B81,'João Pessoa'!$A:$A)</f>
        <v>0</v>
      </c>
      <c r="M81" s="16">
        <f>SUMIF('Et05'!$B:$B,B81,'Et05'!$A:$A)</f>
        <v>0</v>
      </c>
      <c r="N81" s="40">
        <f t="shared" si="8"/>
        <v>53</v>
      </c>
      <c r="O81" s="38">
        <f>IF(B81=0,"-",VLOOKUP(Individual!B81,'Participantes Lista'!$B$2:$C$101,2,FALSE))</f>
        <v>0</v>
      </c>
      <c r="P81" s="19">
        <f t="shared" si="10"/>
        <v>225</v>
      </c>
    </row>
    <row r="82" spans="1:16" ht="12.75" customHeight="1">
      <c r="A82" s="4">
        <f t="shared" si="9"/>
        <v>76</v>
      </c>
      <c r="B82" s="5" t="str">
        <f>'Participantes Lista'!B65</f>
        <v>Thiers Rocha Filho</v>
      </c>
      <c r="C82" s="16">
        <f>SUMIF(SESC!$B:$B,B82,SESC!$C:$C)</f>
        <v>15</v>
      </c>
      <c r="D82" s="16">
        <f>SUMIF(Itabaiana!$B:$B,B82,Itabaiana!$C:$C)</f>
        <v>0</v>
      </c>
      <c r="E82" s="16">
        <f>SUMIF(Sapé!$B:$B,B82,Sapé!$C:$C)</f>
        <v>0</v>
      </c>
      <c r="F82" s="16">
        <f>SUMIF('João Pessoa'!$B:$B,B82,'João Pessoa'!$C:$C)</f>
        <v>0</v>
      </c>
      <c r="G82" s="16">
        <f>SUMIF('Et05'!$B:$B,B82,'Et05'!$C:$C)</f>
        <v>0</v>
      </c>
      <c r="H82" s="54">
        <f t="shared" si="11"/>
        <v>15</v>
      </c>
      <c r="I82" s="16">
        <f>SUMIF(SESC!$B:$B,B82,SESC!$A:$A)</f>
        <v>54</v>
      </c>
      <c r="J82" s="16">
        <f>SUMIF(Itabaiana!$B:$B,B82,Itabaiana!$A:$A)</f>
        <v>0</v>
      </c>
      <c r="K82" s="16">
        <f>SUMIF(Sapé!$B:$B,B82,Sapé!$A:$A)</f>
        <v>0</v>
      </c>
      <c r="L82" s="16">
        <f>SUMIF('João Pessoa'!$B:$B,B82,'João Pessoa'!$A:$A)</f>
        <v>0</v>
      </c>
      <c r="M82" s="16">
        <f>SUMIF('Et05'!$B:$B,B82,'Et05'!$A:$A)</f>
        <v>0</v>
      </c>
      <c r="N82" s="40">
        <f t="shared" si="8"/>
        <v>54</v>
      </c>
      <c r="O82" s="38">
        <f>IF(B82=0,"-",VLOOKUP(Individual!B82,'Participantes Lista'!$B$2:$C$101,2,FALSE))</f>
        <v>0</v>
      </c>
      <c r="P82" s="19">
        <f t="shared" si="10"/>
        <v>224</v>
      </c>
    </row>
    <row r="83" spans="1:16" ht="12.75" customHeight="1">
      <c r="A83" s="4">
        <f t="shared" si="9"/>
        <v>77</v>
      </c>
      <c r="B83" s="5" t="str">
        <f>'Participantes Lista'!B38</f>
        <v>Luiz Carlos Farias de Lira</v>
      </c>
      <c r="C83" s="16">
        <f>SUMIF(SESC!$B:$B,B83,SESC!$C:$C)</f>
        <v>15</v>
      </c>
      <c r="D83" s="16">
        <f>SUMIF(Itabaiana!$B:$B,B83,Itabaiana!$C:$C)</f>
        <v>0</v>
      </c>
      <c r="E83" s="16">
        <f>SUMIF(Sapé!$B:$B,B83,Sapé!$C:$C)</f>
        <v>0</v>
      </c>
      <c r="F83" s="16">
        <f>SUMIF('João Pessoa'!$B:$B,B83,'João Pessoa'!$C:$C)</f>
        <v>0</v>
      </c>
      <c r="G83" s="16">
        <f>SUMIF('Et05'!$B:$B,B83,'Et05'!$C:$C)</f>
        <v>0</v>
      </c>
      <c r="H83" s="54">
        <f t="shared" si="11"/>
        <v>15</v>
      </c>
      <c r="I83" s="16">
        <f>SUMIF(SESC!$B:$B,B83,SESC!$A:$A)</f>
        <v>57</v>
      </c>
      <c r="J83" s="16">
        <f>SUMIF(Itabaiana!$B:$B,B83,Itabaiana!$A:$A)</f>
        <v>0</v>
      </c>
      <c r="K83" s="16">
        <f>SUMIF(Sapé!$B:$B,B83,Sapé!$A:$A)</f>
        <v>0</v>
      </c>
      <c r="L83" s="16">
        <f>SUMIF('João Pessoa'!$B:$B,B83,'João Pessoa'!$A:$A)</f>
        <v>0</v>
      </c>
      <c r="M83" s="16">
        <f>SUMIF('Et05'!$B:$B,B83,'Et05'!$A:$A)</f>
        <v>0</v>
      </c>
      <c r="N83" s="40">
        <f t="shared" si="8"/>
        <v>57</v>
      </c>
      <c r="O83" s="38" t="str">
        <f>IF(B83=0,"-",VLOOKUP(Individual!B83,'Participantes Lista'!$B$2:$C$101,2,FALSE))</f>
        <v>Clube Novo Alvorecer</v>
      </c>
      <c r="P83" s="19">
        <f t="shared" si="10"/>
        <v>223</v>
      </c>
    </row>
    <row r="84" spans="1:16" ht="12.75" customHeight="1">
      <c r="A84" s="4">
        <f t="shared" si="9"/>
        <v>78</v>
      </c>
      <c r="B84" s="5" t="str">
        <f>'Participantes Lista'!B66</f>
        <v>Vanildo Brito</v>
      </c>
      <c r="C84" s="16">
        <f>SUMIF(SESC!$B:$B,B84,SESC!$C:$C)</f>
        <v>15</v>
      </c>
      <c r="D84" s="16">
        <f>SUMIF(Itabaiana!$B:$B,B84,Itabaiana!$C:$C)</f>
        <v>0</v>
      </c>
      <c r="E84" s="16">
        <f>SUMIF(Sapé!$B:$B,B84,Sapé!$C:$C)</f>
        <v>0</v>
      </c>
      <c r="F84" s="16">
        <f>SUMIF('João Pessoa'!$B:$B,B84,'João Pessoa'!$C:$C)</f>
        <v>0</v>
      </c>
      <c r="G84" s="16">
        <f>SUMIF('Et05'!$B:$B,B84,'Et05'!$C:$C)</f>
        <v>0</v>
      </c>
      <c r="H84" s="54">
        <f t="shared" si="11"/>
        <v>15</v>
      </c>
      <c r="I84" s="16">
        <f>SUMIF(SESC!$B:$B,B84,SESC!$A:$A)</f>
        <v>60</v>
      </c>
      <c r="J84" s="16">
        <f>SUMIF(Itabaiana!$B:$B,B84,Itabaiana!$A:$A)</f>
        <v>0</v>
      </c>
      <c r="K84" s="16">
        <f>SUMIF(Sapé!$B:$B,B84,Sapé!$A:$A)</f>
        <v>0</v>
      </c>
      <c r="L84" s="16">
        <f>SUMIF('João Pessoa'!$B:$B,B84,'João Pessoa'!$A:$A)</f>
        <v>0</v>
      </c>
      <c r="M84" s="16">
        <f>SUMIF('Et05'!$B:$B,B84,'Et05'!$A:$A)</f>
        <v>0</v>
      </c>
      <c r="N84" s="40">
        <f t="shared" si="8"/>
        <v>60</v>
      </c>
      <c r="O84" s="38">
        <f>IF(B84=0,"-",VLOOKUP(Individual!B84,'Participantes Lista'!$B$2:$C$101,2,FALSE))</f>
        <v>0</v>
      </c>
      <c r="P84" s="19">
        <f t="shared" si="10"/>
        <v>222</v>
      </c>
    </row>
    <row r="85" spans="1:16" ht="12.75" customHeight="1">
      <c r="A85" s="4">
        <f t="shared" si="9"/>
        <v>79</v>
      </c>
      <c r="B85" s="5" t="str">
        <f>'Participantes Lista'!B59</f>
        <v>Reinaldo Carvalho</v>
      </c>
      <c r="C85" s="16">
        <f>SUMIF(SESC!$B:$B,B85,SESC!$C:$C)</f>
        <v>15</v>
      </c>
      <c r="D85" s="16">
        <f>SUMIF(Itabaiana!$B:$B,B85,Itabaiana!$C:$C)</f>
        <v>0</v>
      </c>
      <c r="E85" s="16">
        <f>SUMIF(Sapé!$B:$B,B85,Sapé!$C:$C)</f>
        <v>0</v>
      </c>
      <c r="F85" s="16">
        <f>SUMIF('João Pessoa'!$B:$B,B85,'João Pessoa'!$C:$C)</f>
        <v>0</v>
      </c>
      <c r="G85" s="16">
        <f>SUMIF('Et05'!$B:$B,B85,'Et05'!$C:$C)</f>
        <v>0</v>
      </c>
      <c r="H85" s="54">
        <f t="shared" si="11"/>
        <v>15</v>
      </c>
      <c r="I85" s="16">
        <f>SUMIF(SESC!$B:$B,B85,SESC!$A:$A)</f>
        <v>61</v>
      </c>
      <c r="J85" s="16">
        <f>SUMIF(Itabaiana!$B:$B,B85,Itabaiana!$A:$A)</f>
        <v>0</v>
      </c>
      <c r="K85" s="16">
        <f>SUMIF(Sapé!$B:$B,B85,Sapé!$A:$A)</f>
        <v>0</v>
      </c>
      <c r="L85" s="16">
        <f>SUMIF('João Pessoa'!$B:$B,B85,'João Pessoa'!$A:$A)</f>
        <v>0</v>
      </c>
      <c r="M85" s="16">
        <f>SUMIF('Et05'!$B:$B,B85,'Et05'!$A:$A)</f>
        <v>0</v>
      </c>
      <c r="N85" s="40">
        <f t="shared" si="8"/>
        <v>61</v>
      </c>
      <c r="O85" s="38">
        <f>IF(B85=0,"-",VLOOKUP(Individual!B85,'Participantes Lista'!$B$2:$C$101,2,FALSE))</f>
        <v>0</v>
      </c>
      <c r="P85" s="19">
        <f t="shared" si="10"/>
        <v>221</v>
      </c>
    </row>
    <row r="86" spans="1:16" ht="12.75" customHeight="1">
      <c r="A86" s="4">
        <f t="shared" si="9"/>
        <v>80</v>
      </c>
      <c r="B86" s="5" t="str">
        <f>'Participantes Lista'!B47</f>
        <v>Marinésio L. Silva [Mazola]</v>
      </c>
      <c r="C86" s="16">
        <f>SUMIF(SESC!$B:$B,B86,SESC!$C:$C)</f>
        <v>15</v>
      </c>
      <c r="D86" s="16">
        <f>SUMIF(Itabaiana!$B:$B,B86,Itabaiana!$C:$C)</f>
        <v>0</v>
      </c>
      <c r="E86" s="16">
        <f>SUMIF(Sapé!$B:$B,B86,Sapé!$C:$C)</f>
        <v>0</v>
      </c>
      <c r="F86" s="16">
        <f>SUMIF('João Pessoa'!$B:$B,B86,'João Pessoa'!$C:$C)</f>
        <v>0</v>
      </c>
      <c r="G86" s="16">
        <f>SUMIF('Et05'!$B:$B,B86,'Et05'!$C:$C)</f>
        <v>0</v>
      </c>
      <c r="H86" s="54">
        <f t="shared" si="11"/>
        <v>15</v>
      </c>
      <c r="I86" s="16">
        <f>SUMIF(SESC!$B:$B,B86,SESC!$A:$A)</f>
        <v>63</v>
      </c>
      <c r="J86" s="16">
        <f>SUMIF(Itabaiana!$B:$B,B86,Itabaiana!$A:$A)</f>
        <v>0</v>
      </c>
      <c r="K86" s="16">
        <f>SUMIF(Sapé!$B:$B,B86,Sapé!$A:$A)</f>
        <v>0</v>
      </c>
      <c r="L86" s="16">
        <f>SUMIF('João Pessoa'!$B:$B,B86,'João Pessoa'!$A:$A)</f>
        <v>0</v>
      </c>
      <c r="M86" s="16">
        <f>SUMIF('Et05'!$B:$B,B86,'Et05'!$A:$A)</f>
        <v>0</v>
      </c>
      <c r="N86" s="40">
        <f t="shared" si="8"/>
        <v>63</v>
      </c>
      <c r="O86" s="38">
        <f>IF(B86=0,"-",VLOOKUP(Individual!B86,'Participantes Lista'!$B$2:$C$101,2,FALSE))</f>
        <v>0</v>
      </c>
      <c r="P86" s="19">
        <f t="shared" si="10"/>
        <v>220</v>
      </c>
    </row>
    <row r="87" spans="1:16" ht="12.75" customHeight="1">
      <c r="A87" s="4">
        <f t="shared" si="9"/>
        <v>81</v>
      </c>
      <c r="B87" s="5" t="str">
        <f>'Participantes Lista'!B64</f>
        <v>Saulo Caldas</v>
      </c>
      <c r="C87" s="16">
        <f>SUMIF(SESC!$B:$B,B87,SESC!$C:$C)</f>
        <v>10</v>
      </c>
      <c r="D87" s="16">
        <f>SUMIF(Itabaiana!$B:$B,B87,Itabaiana!$C:$C)</f>
        <v>0</v>
      </c>
      <c r="E87" s="16">
        <f>SUMIF(Sapé!$B:$B,B87,Sapé!$C:$C)</f>
        <v>0</v>
      </c>
      <c r="F87" s="16">
        <f>SUMIF('João Pessoa'!$B:$B,B87,'João Pessoa'!$C:$C)</f>
        <v>0</v>
      </c>
      <c r="G87" s="16">
        <f>SUMIF('Et05'!$B:$B,B87,'Et05'!$C:$C)</f>
        <v>0</v>
      </c>
      <c r="H87" s="54">
        <f t="shared" si="11"/>
        <v>10</v>
      </c>
      <c r="I87" s="16">
        <f>SUMIF(SESC!$B:$B,B87,SESC!$A:$A)</f>
        <v>66</v>
      </c>
      <c r="J87" s="16">
        <f>SUMIF(Itabaiana!$B:$B,B87,Itabaiana!$A:$A)</f>
        <v>0</v>
      </c>
      <c r="K87" s="16">
        <f>SUMIF(Sapé!$B:$B,B87,Sapé!$A:$A)</f>
        <v>0</v>
      </c>
      <c r="L87" s="16">
        <f>SUMIF('João Pessoa'!$B:$B,B87,'João Pessoa'!$A:$A)</f>
        <v>0</v>
      </c>
      <c r="M87" s="16">
        <f>SUMIF('Et05'!$B:$B,B87,'Et05'!$A:$A)</f>
        <v>0</v>
      </c>
      <c r="N87" s="40">
        <f t="shared" si="8"/>
        <v>66</v>
      </c>
      <c r="O87" s="38">
        <f>IF(B87=0,"-",VLOOKUP(Individual!B87,'Participantes Lista'!$B$2:$C$101,2,FALSE))</f>
        <v>0</v>
      </c>
      <c r="P87" s="19">
        <f t="shared" si="10"/>
        <v>219</v>
      </c>
    </row>
    <row r="88" spans="1:16" ht="12.75" customHeight="1">
      <c r="A88" s="4">
        <f t="shared" si="9"/>
        <v>82</v>
      </c>
      <c r="B88" s="5" t="str">
        <f>'Participantes Lista'!B25</f>
        <v>Ivaldo Cavalcanti</v>
      </c>
      <c r="C88" s="16">
        <f>SUMIF(SESC!$B:$B,B88,SESC!$C:$C)</f>
        <v>10</v>
      </c>
      <c r="D88" s="16">
        <f>SUMIF(Itabaiana!$B:$B,B88,Itabaiana!$C:$C)</f>
        <v>0</v>
      </c>
      <c r="E88" s="16">
        <f>SUMIF(Sapé!$B:$B,B88,Sapé!$C:$C)</f>
        <v>0</v>
      </c>
      <c r="F88" s="16">
        <f>SUMIF('João Pessoa'!$B:$B,B88,'João Pessoa'!$C:$C)</f>
        <v>0</v>
      </c>
      <c r="G88" s="16">
        <f>SUMIF('Et05'!$B:$B,B88,'Et05'!$C:$C)</f>
        <v>0</v>
      </c>
      <c r="H88" s="54">
        <f t="shared" si="11"/>
        <v>10</v>
      </c>
      <c r="I88" s="16">
        <f>SUMIF(SESC!$B:$B,B88,SESC!$A:$A)</f>
        <v>67</v>
      </c>
      <c r="J88" s="16">
        <f>SUMIF(Itabaiana!$B:$B,B88,Itabaiana!$A:$A)</f>
        <v>0</v>
      </c>
      <c r="K88" s="16">
        <f>SUMIF(Sapé!$B:$B,B88,Sapé!$A:$A)</f>
        <v>0</v>
      </c>
      <c r="L88" s="16">
        <f>SUMIF('João Pessoa'!$B:$B,B88,'João Pessoa'!$A:$A)</f>
        <v>0</v>
      </c>
      <c r="M88" s="16">
        <f>SUMIF('Et05'!$B:$B,B88,'Et05'!$A:$A)</f>
        <v>0</v>
      </c>
      <c r="N88" s="40">
        <f t="shared" si="8"/>
        <v>67</v>
      </c>
      <c r="O88" s="38" t="str">
        <f>IF(B88=0,"-",VLOOKUP(Individual!B88,'Participantes Lista'!$B$2:$C$101,2,FALSE))</f>
        <v>Clube dos 20</v>
      </c>
      <c r="P88" s="19">
        <f t="shared" si="10"/>
        <v>218</v>
      </c>
    </row>
    <row r="89" spans="1:16" ht="12.75" customHeight="1">
      <c r="A89" s="4">
        <f t="shared" si="9"/>
        <v>83</v>
      </c>
      <c r="B89" s="5" t="str">
        <f>'Participantes Lista'!B8</f>
        <v>Celso Ricardo</v>
      </c>
      <c r="C89" s="16">
        <f>SUMIF(SESC!$B:$B,B89,SESC!$C:$C)</f>
        <v>10</v>
      </c>
      <c r="D89" s="16">
        <f>SUMIF(Itabaiana!$B:$B,B89,Itabaiana!$C:$C)</f>
        <v>0</v>
      </c>
      <c r="E89" s="16">
        <f>SUMIF(Sapé!$B:$B,B89,Sapé!$C:$C)</f>
        <v>0</v>
      </c>
      <c r="F89" s="16">
        <f>SUMIF('João Pessoa'!$B:$B,B89,'João Pessoa'!$C:$C)</f>
        <v>0</v>
      </c>
      <c r="G89" s="16">
        <f>SUMIF('Et05'!$B:$B,B89,'Et05'!$C:$C)</f>
        <v>0</v>
      </c>
      <c r="H89" s="54">
        <f t="shared" si="11"/>
        <v>10</v>
      </c>
      <c r="I89" s="16">
        <f>SUMIF(SESC!$B:$B,B89,SESC!$A:$A)</f>
        <v>69</v>
      </c>
      <c r="J89" s="16">
        <f>SUMIF(Itabaiana!$B:$B,B89,Itabaiana!$A:$A)</f>
        <v>0</v>
      </c>
      <c r="K89" s="16">
        <f>SUMIF(Sapé!$B:$B,B89,Sapé!$A:$A)</f>
        <v>0</v>
      </c>
      <c r="L89" s="16">
        <f>SUMIF('João Pessoa'!$B:$B,B89,'João Pessoa'!$A:$A)</f>
        <v>0</v>
      </c>
      <c r="M89" s="16">
        <f>SUMIF('Et05'!$B:$B,B89,'Et05'!$A:$A)</f>
        <v>0</v>
      </c>
      <c r="N89" s="40">
        <f t="shared" si="8"/>
        <v>69</v>
      </c>
      <c r="O89" s="38" t="str">
        <f>IF(B89=0,"-",VLOOKUP(Individual!B89,'Participantes Lista'!$B$2:$C$101,2,FALSE))</f>
        <v>Grêmio Santa Júlia</v>
      </c>
      <c r="P89" s="19">
        <f t="shared" si="10"/>
        <v>217</v>
      </c>
    </row>
    <row r="90" spans="1:16" ht="12.75" customHeight="1">
      <c r="A90" s="4">
        <f t="shared" si="9"/>
        <v>84</v>
      </c>
      <c r="B90" s="5" t="str">
        <f>'Participantes Lista'!B72</f>
        <v>Willian Gouveia</v>
      </c>
      <c r="C90" s="16">
        <f>SUMIF(SESC!$B:$B,B90,SESC!$C:$C)</f>
        <v>10</v>
      </c>
      <c r="D90" s="16">
        <f>SUMIF(Itabaiana!$B:$B,B90,Itabaiana!$C:$C)</f>
        <v>0</v>
      </c>
      <c r="E90" s="16">
        <f>SUMIF(Sapé!$B:$B,B90,Sapé!$C:$C)</f>
        <v>0</v>
      </c>
      <c r="F90" s="16">
        <f>SUMIF('João Pessoa'!$B:$B,B90,'João Pessoa'!$C:$C)</f>
        <v>0</v>
      </c>
      <c r="G90" s="16">
        <f>SUMIF('Et05'!$B:$B,B90,'Et05'!$C:$C)</f>
        <v>0</v>
      </c>
      <c r="H90" s="54">
        <f t="shared" si="11"/>
        <v>10</v>
      </c>
      <c r="I90" s="16">
        <f>SUMIF(SESC!$B:$B,B90,SESC!$A:$A)</f>
        <v>70</v>
      </c>
      <c r="J90" s="16">
        <f>SUMIF(Itabaiana!$B:$B,B90,Itabaiana!$A:$A)</f>
        <v>0</v>
      </c>
      <c r="K90" s="16">
        <f>SUMIF(Sapé!$B:$B,B90,Sapé!$A:$A)</f>
        <v>0</v>
      </c>
      <c r="L90" s="16">
        <f>SUMIF('João Pessoa'!$B:$B,B90,'João Pessoa'!$A:$A)</f>
        <v>0</v>
      </c>
      <c r="M90" s="16">
        <f>SUMIF('Et05'!$B:$B,B90,'Et05'!$A:$A)</f>
        <v>0</v>
      </c>
      <c r="N90" s="40">
        <f t="shared" si="8"/>
        <v>70</v>
      </c>
      <c r="O90" s="38">
        <f>IF(B90=0,"-",VLOOKUP(Individual!B90,'Participantes Lista'!$B$2:$C$101,2,FALSE))</f>
        <v>0</v>
      </c>
      <c r="P90" s="19">
        <f t="shared" si="10"/>
        <v>216</v>
      </c>
    </row>
    <row r="91" spans="1:16" ht="12.75" customHeight="1">
      <c r="A91" s="4">
        <f t="shared" si="9"/>
        <v>85</v>
      </c>
      <c r="B91" s="5"/>
      <c r="C91" s="16">
        <f>SUMIF(SESC!$B:$B,B91,SESC!$C:$C)</f>
        <v>0</v>
      </c>
      <c r="D91" s="16">
        <f>SUMIF(Itabaiana!$B:$B,B91,Itabaiana!$C:$C)</f>
        <v>0</v>
      </c>
      <c r="E91" s="16">
        <f>SUMIF(Sapé!$B:$B,B91,Sapé!$C:$C)</f>
        <v>0</v>
      </c>
      <c r="F91" s="16">
        <f>SUMIF('João Pessoa'!$B:$B,B91,'João Pessoa'!$C:$C)</f>
        <v>0</v>
      </c>
      <c r="G91" s="16">
        <f>SUMIF('Et05'!$B:$B,B91,'Et05'!$C:$C)</f>
        <v>0</v>
      </c>
      <c r="H91" s="54">
        <f t="shared" ref="H91:H106" si="12">SUM(C91:G91)</f>
        <v>0</v>
      </c>
      <c r="I91" s="16">
        <f>SUMIF(SESC!$B:$B,B91,SESC!$A:$A)</f>
        <v>0</v>
      </c>
      <c r="J91" s="16">
        <f>SUMIF(Itabaiana!$B:$B,B91,Itabaiana!$A:$A)</f>
        <v>0</v>
      </c>
      <c r="K91" s="16">
        <f>SUMIF(Sapé!$B:$B,B91,Sapé!$A:$A)</f>
        <v>0</v>
      </c>
      <c r="L91" s="16">
        <f>SUMIF('João Pessoa'!$B:$B,B91,'João Pessoa'!$A:$A)</f>
        <v>0</v>
      </c>
      <c r="M91" s="16">
        <f>SUMIF('Et05'!$B:$B,B91,'Et05'!$A:$A)</f>
        <v>0</v>
      </c>
      <c r="N91" s="40">
        <f t="shared" ref="N91:N102" si="13">IF(SUM(I91:M91)=0,0,MIN(IF(I91&gt;0,I91,999),IF(J91&gt;0,J91,999),IF(K91&gt;0,K91,999),IF(L91&gt;0,L91,999),IF(M91&gt;0,M91,999)))</f>
        <v>0</v>
      </c>
      <c r="O91" s="38" t="str">
        <f>IF(B91=0,"-",VLOOKUP(Individual!B91,'Participantes Lista'!$B$2:$C$101,2,FALSE))</f>
        <v>-</v>
      </c>
      <c r="P91" s="19">
        <f t="shared" si="10"/>
        <v>215</v>
      </c>
    </row>
    <row r="92" spans="1:16" ht="12.75" customHeight="1">
      <c r="A92" s="4">
        <f t="shared" si="9"/>
        <v>86</v>
      </c>
      <c r="B92" s="5"/>
      <c r="C92" s="16">
        <f>SUMIF(SESC!$B:$B,B92,SESC!$C:$C)</f>
        <v>0</v>
      </c>
      <c r="D92" s="16">
        <f>SUMIF(Itabaiana!$B:$B,B92,Itabaiana!$C:$C)</f>
        <v>0</v>
      </c>
      <c r="E92" s="16">
        <f>SUMIF(Sapé!$B:$B,B92,Sapé!$C:$C)</f>
        <v>0</v>
      </c>
      <c r="F92" s="16">
        <f>SUMIF('João Pessoa'!$B:$B,B92,'João Pessoa'!$C:$C)</f>
        <v>0</v>
      </c>
      <c r="G92" s="16">
        <f>SUMIF('Et05'!$B:$B,B92,'Et05'!$C:$C)</f>
        <v>0</v>
      </c>
      <c r="H92" s="54">
        <f t="shared" si="12"/>
        <v>0</v>
      </c>
      <c r="I92" s="16">
        <f>SUMIF(SESC!$B:$B,B92,SESC!$A:$A)</f>
        <v>0</v>
      </c>
      <c r="J92" s="16">
        <f>SUMIF(Itabaiana!$B:$B,B92,Itabaiana!$A:$A)</f>
        <v>0</v>
      </c>
      <c r="K92" s="16">
        <f>SUMIF(Sapé!$B:$B,B92,Sapé!$A:$A)</f>
        <v>0</v>
      </c>
      <c r="L92" s="16">
        <f>SUMIF('João Pessoa'!$B:$B,B92,'João Pessoa'!$A:$A)</f>
        <v>0</v>
      </c>
      <c r="M92" s="16">
        <f>SUMIF('Et05'!$B:$B,B92,'Et05'!$A:$A)</f>
        <v>0</v>
      </c>
      <c r="N92" s="40">
        <f t="shared" si="13"/>
        <v>0</v>
      </c>
      <c r="O92" s="38" t="str">
        <f>IF(B92=0,"-",VLOOKUP(Individual!B92,'Participantes Lista'!$B$2:$C$101,2,FALSE))</f>
        <v>-</v>
      </c>
      <c r="P92" s="19">
        <f t="shared" si="10"/>
        <v>214</v>
      </c>
    </row>
    <row r="93" spans="1:16" ht="12.75" customHeight="1">
      <c r="A93" s="4">
        <f t="shared" si="9"/>
        <v>87</v>
      </c>
      <c r="B93" s="5"/>
      <c r="C93" s="16">
        <f>SUMIF(SESC!$B:$B,B93,SESC!$C:$C)</f>
        <v>0</v>
      </c>
      <c r="D93" s="16">
        <f>SUMIF(Itabaiana!$B:$B,B93,Itabaiana!$C:$C)</f>
        <v>0</v>
      </c>
      <c r="E93" s="16">
        <f>SUMIF(Sapé!$B:$B,B93,Sapé!$C:$C)</f>
        <v>0</v>
      </c>
      <c r="F93" s="16">
        <f>SUMIF('João Pessoa'!$B:$B,B93,'João Pessoa'!$C:$C)</f>
        <v>0</v>
      </c>
      <c r="G93" s="16">
        <f>SUMIF('Et05'!$B:$B,B93,'Et05'!$C:$C)</f>
        <v>0</v>
      </c>
      <c r="H93" s="54">
        <f t="shared" si="12"/>
        <v>0</v>
      </c>
      <c r="I93" s="16">
        <f>SUMIF(SESC!$B:$B,B93,SESC!$A:$A)</f>
        <v>0</v>
      </c>
      <c r="J93" s="16">
        <f>SUMIF(Itabaiana!$B:$B,B93,Itabaiana!$A:$A)</f>
        <v>0</v>
      </c>
      <c r="K93" s="16">
        <f>SUMIF(Sapé!$B:$B,B93,Sapé!$A:$A)</f>
        <v>0</v>
      </c>
      <c r="L93" s="16">
        <f>SUMIF('João Pessoa'!$B:$B,B93,'João Pessoa'!$A:$A)</f>
        <v>0</v>
      </c>
      <c r="M93" s="16">
        <f>SUMIF('Et05'!$B:$B,B93,'Et05'!$A:$A)</f>
        <v>0</v>
      </c>
      <c r="N93" s="40">
        <f t="shared" si="13"/>
        <v>0</v>
      </c>
      <c r="O93" s="38" t="str">
        <f>IF(B93=0,"-",VLOOKUP(Individual!B93,'Participantes Lista'!$B$2:$C$101,2,FALSE))</f>
        <v>-</v>
      </c>
      <c r="P93" s="19">
        <f t="shared" si="10"/>
        <v>213</v>
      </c>
    </row>
    <row r="94" spans="1:16" ht="12.75" customHeight="1">
      <c r="A94" s="4">
        <f t="shared" si="9"/>
        <v>88</v>
      </c>
      <c r="B94" s="5"/>
      <c r="C94" s="16">
        <f>SUMIF(SESC!$B:$B,B94,SESC!$C:$C)</f>
        <v>0</v>
      </c>
      <c r="D94" s="16">
        <f>SUMIF(Itabaiana!$B:$B,B94,Itabaiana!$C:$C)</f>
        <v>0</v>
      </c>
      <c r="E94" s="16">
        <f>SUMIF(Sapé!$B:$B,B94,Sapé!$C:$C)</f>
        <v>0</v>
      </c>
      <c r="F94" s="16">
        <f>SUMIF('João Pessoa'!$B:$B,B94,'João Pessoa'!$C:$C)</f>
        <v>0</v>
      </c>
      <c r="G94" s="16">
        <f>SUMIF('Et05'!$B:$B,B94,'Et05'!$C:$C)</f>
        <v>0</v>
      </c>
      <c r="H94" s="54">
        <f t="shared" si="12"/>
        <v>0</v>
      </c>
      <c r="I94" s="16">
        <f>SUMIF(SESC!$B:$B,B94,SESC!$A:$A)</f>
        <v>0</v>
      </c>
      <c r="J94" s="16">
        <f>SUMIF(Itabaiana!$B:$B,B94,Itabaiana!$A:$A)</f>
        <v>0</v>
      </c>
      <c r="K94" s="16">
        <f>SUMIF(Sapé!$B:$B,B94,Sapé!$A:$A)</f>
        <v>0</v>
      </c>
      <c r="L94" s="16">
        <f>SUMIF('João Pessoa'!$B:$B,B94,'João Pessoa'!$A:$A)</f>
        <v>0</v>
      </c>
      <c r="M94" s="16">
        <f>SUMIF('Et05'!$B:$B,B94,'Et05'!$A:$A)</f>
        <v>0</v>
      </c>
      <c r="N94" s="40">
        <f t="shared" si="13"/>
        <v>0</v>
      </c>
      <c r="O94" s="38" t="str">
        <f>IF(B94=0,"-",VLOOKUP(Individual!B94,'Participantes Lista'!$B$2:$C$101,2,FALSE))</f>
        <v>-</v>
      </c>
      <c r="P94" s="19">
        <f t="shared" si="10"/>
        <v>212</v>
      </c>
    </row>
    <row r="95" spans="1:16" ht="12.75" customHeight="1">
      <c r="A95" s="4">
        <f t="shared" si="9"/>
        <v>89</v>
      </c>
      <c r="B95" s="5"/>
      <c r="C95" s="16">
        <f>SUMIF(SESC!$B:$B,B95,SESC!$C:$C)</f>
        <v>0</v>
      </c>
      <c r="D95" s="16">
        <f>SUMIF(Itabaiana!$B:$B,B95,Itabaiana!$C:$C)</f>
        <v>0</v>
      </c>
      <c r="E95" s="16">
        <f>SUMIF(Sapé!$B:$B,B95,Sapé!$C:$C)</f>
        <v>0</v>
      </c>
      <c r="F95" s="16">
        <f>SUMIF('João Pessoa'!$B:$B,B95,'João Pessoa'!$C:$C)</f>
        <v>0</v>
      </c>
      <c r="G95" s="16">
        <f>SUMIF('Et05'!$B:$B,B95,'Et05'!$C:$C)</f>
        <v>0</v>
      </c>
      <c r="H95" s="54">
        <f t="shared" si="12"/>
        <v>0</v>
      </c>
      <c r="I95" s="16">
        <f>SUMIF(SESC!$B:$B,B95,SESC!$A:$A)</f>
        <v>0</v>
      </c>
      <c r="J95" s="16">
        <f>SUMIF(Itabaiana!$B:$B,B95,Itabaiana!$A:$A)</f>
        <v>0</v>
      </c>
      <c r="K95" s="16">
        <f>SUMIF(Sapé!$B:$B,B95,Sapé!$A:$A)</f>
        <v>0</v>
      </c>
      <c r="L95" s="16">
        <f>SUMIF('João Pessoa'!$B:$B,B95,'João Pessoa'!$A:$A)</f>
        <v>0</v>
      </c>
      <c r="M95" s="16">
        <f>SUMIF('Et05'!$B:$B,B95,'Et05'!$A:$A)</f>
        <v>0</v>
      </c>
      <c r="N95" s="40">
        <f t="shared" si="13"/>
        <v>0</v>
      </c>
      <c r="O95" s="38" t="str">
        <f>IF(B95=0,"-",VLOOKUP(Individual!B95,'Participantes Lista'!$B$2:$C$101,2,FALSE))</f>
        <v>-</v>
      </c>
      <c r="P95" s="19">
        <f t="shared" si="10"/>
        <v>211</v>
      </c>
    </row>
    <row r="96" spans="1:16" ht="12.75" customHeight="1">
      <c r="A96" s="4">
        <f t="shared" si="9"/>
        <v>90</v>
      </c>
      <c r="B96" s="5"/>
      <c r="C96" s="16">
        <f>SUMIF(SESC!$B:$B,B96,SESC!$C:$C)</f>
        <v>0</v>
      </c>
      <c r="D96" s="16">
        <f>SUMIF(Itabaiana!$B:$B,B96,Itabaiana!$C:$C)</f>
        <v>0</v>
      </c>
      <c r="E96" s="16">
        <f>SUMIF(Sapé!$B:$B,B96,Sapé!$C:$C)</f>
        <v>0</v>
      </c>
      <c r="F96" s="16">
        <f>SUMIF('João Pessoa'!$B:$B,B96,'João Pessoa'!$C:$C)</f>
        <v>0</v>
      </c>
      <c r="G96" s="16">
        <f>SUMIF('Et05'!$B:$B,B96,'Et05'!$C:$C)</f>
        <v>0</v>
      </c>
      <c r="H96" s="54">
        <f t="shared" si="12"/>
        <v>0</v>
      </c>
      <c r="I96" s="16">
        <f>SUMIF(SESC!$B:$B,B96,SESC!$A:$A)</f>
        <v>0</v>
      </c>
      <c r="J96" s="16">
        <f>SUMIF(Itabaiana!$B:$B,B96,Itabaiana!$A:$A)</f>
        <v>0</v>
      </c>
      <c r="K96" s="16">
        <f>SUMIF(Sapé!$B:$B,B96,Sapé!$A:$A)</f>
        <v>0</v>
      </c>
      <c r="L96" s="16">
        <f>SUMIF('João Pessoa'!$B:$B,B96,'João Pessoa'!$A:$A)</f>
        <v>0</v>
      </c>
      <c r="M96" s="16">
        <f>SUMIF('Et05'!$B:$B,B96,'Et05'!$A:$A)</f>
        <v>0</v>
      </c>
      <c r="N96" s="40">
        <f t="shared" si="13"/>
        <v>0</v>
      </c>
      <c r="O96" s="38" t="str">
        <f>IF(B96=0,"-",VLOOKUP(Individual!B96,'Participantes Lista'!$B$2:$C$101,2,FALSE))</f>
        <v>-</v>
      </c>
      <c r="P96" s="19"/>
    </row>
    <row r="97" spans="1:16" ht="12.75" customHeight="1">
      <c r="A97" s="4">
        <f t="shared" si="9"/>
        <v>91</v>
      </c>
      <c r="B97" s="5"/>
      <c r="C97" s="16">
        <f>SUMIF(SESC!$B:$B,B97,SESC!$C:$C)</f>
        <v>0</v>
      </c>
      <c r="D97" s="16">
        <f>SUMIF(Itabaiana!$B:$B,B97,Itabaiana!$C:$C)</f>
        <v>0</v>
      </c>
      <c r="E97" s="16">
        <f>SUMIF(Sapé!$B:$B,B97,Sapé!$C:$C)</f>
        <v>0</v>
      </c>
      <c r="F97" s="16">
        <f>SUMIF('João Pessoa'!$B:$B,B97,'João Pessoa'!$C:$C)</f>
        <v>0</v>
      </c>
      <c r="G97" s="16">
        <f>SUMIF('Et05'!$B:$B,B97,'Et05'!$C:$C)</f>
        <v>0</v>
      </c>
      <c r="H97" s="54">
        <f t="shared" si="12"/>
        <v>0</v>
      </c>
      <c r="I97" s="16">
        <f>SUMIF(SESC!$B:$B,B97,SESC!$A:$A)</f>
        <v>0</v>
      </c>
      <c r="J97" s="16">
        <f>SUMIF(Itabaiana!$B:$B,B97,Itabaiana!$A:$A)</f>
        <v>0</v>
      </c>
      <c r="K97" s="16">
        <f>SUMIF(Sapé!$B:$B,B97,Sapé!$A:$A)</f>
        <v>0</v>
      </c>
      <c r="L97" s="16">
        <f>SUMIF('João Pessoa'!$B:$B,B97,'João Pessoa'!$A:$A)</f>
        <v>0</v>
      </c>
      <c r="M97" s="16">
        <f>SUMIF('Et05'!$B:$B,B97,'Et05'!$A:$A)</f>
        <v>0</v>
      </c>
      <c r="N97" s="40">
        <f t="shared" si="13"/>
        <v>0</v>
      </c>
      <c r="O97" s="38" t="str">
        <f>IF(B97=0,"-",VLOOKUP(Individual!B97,'Participantes Lista'!$B$2:$C$101,2,FALSE))</f>
        <v>-</v>
      </c>
      <c r="P97" s="19">
        <f t="shared" si="10"/>
        <v>209</v>
      </c>
    </row>
    <row r="98" spans="1:16">
      <c r="A98" s="4">
        <f t="shared" si="9"/>
        <v>92</v>
      </c>
      <c r="B98" s="5"/>
      <c r="C98" s="16">
        <f>SUMIF(SESC!$B:$B,B98,SESC!$C:$C)</f>
        <v>0</v>
      </c>
      <c r="D98" s="16">
        <f>SUMIF(Itabaiana!$B:$B,B98,Itabaiana!$C:$C)</f>
        <v>0</v>
      </c>
      <c r="E98" s="16">
        <f>SUMIF(Sapé!$B:$B,B98,Sapé!$C:$C)</f>
        <v>0</v>
      </c>
      <c r="F98" s="16">
        <f>SUMIF('João Pessoa'!$B:$B,B98,'João Pessoa'!$C:$C)</f>
        <v>0</v>
      </c>
      <c r="G98" s="16">
        <f>SUMIF('Et05'!$B:$B,B98,'Et05'!$C:$C)</f>
        <v>0</v>
      </c>
      <c r="H98" s="54">
        <f t="shared" si="12"/>
        <v>0</v>
      </c>
      <c r="I98" s="16">
        <f>SUMIF(SESC!$B:$B,B98,SESC!$A:$A)</f>
        <v>0</v>
      </c>
      <c r="J98" s="16">
        <f>SUMIF(Itabaiana!$B:$B,B98,Itabaiana!$A:$A)</f>
        <v>0</v>
      </c>
      <c r="K98" s="16">
        <f>SUMIF(Sapé!$B:$B,B98,Sapé!$A:$A)</f>
        <v>0</v>
      </c>
      <c r="L98" s="16">
        <f>SUMIF('João Pessoa'!$B:$B,B98,'João Pessoa'!$A:$A)</f>
        <v>0</v>
      </c>
      <c r="M98" s="16">
        <f>SUMIF('Et05'!$B:$B,B98,'Et05'!$A:$A)</f>
        <v>0</v>
      </c>
      <c r="N98" s="40">
        <f t="shared" si="13"/>
        <v>0</v>
      </c>
      <c r="O98" s="38" t="str">
        <f>IF(B98=0,"-",VLOOKUP(Individual!B98,'Participantes Lista'!$B$2:$C$101,2,FALSE))</f>
        <v>-</v>
      </c>
      <c r="P98" s="19">
        <f t="shared" ref="P98:P107" si="14">$P$2-A98</f>
        <v>208</v>
      </c>
    </row>
    <row r="99" spans="1:16">
      <c r="A99" s="4">
        <f t="shared" si="9"/>
        <v>93</v>
      </c>
      <c r="B99" s="5"/>
      <c r="C99" s="16">
        <f>SUMIF(SESC!$B:$B,B99,SESC!$C:$C)</f>
        <v>0</v>
      </c>
      <c r="D99" s="16">
        <f>SUMIF(Itabaiana!$B:$B,B99,Itabaiana!$C:$C)</f>
        <v>0</v>
      </c>
      <c r="E99" s="16">
        <f>SUMIF(Sapé!$B:$B,B99,Sapé!$C:$C)</f>
        <v>0</v>
      </c>
      <c r="F99" s="16">
        <f>SUMIF('João Pessoa'!$B:$B,B99,'João Pessoa'!$C:$C)</f>
        <v>0</v>
      </c>
      <c r="G99" s="16">
        <f>SUMIF('Et05'!$B:$B,B99,'Et05'!$C:$C)</f>
        <v>0</v>
      </c>
      <c r="H99" s="54">
        <f t="shared" si="12"/>
        <v>0</v>
      </c>
      <c r="I99" s="16">
        <f>SUMIF(SESC!$B:$B,B99,SESC!$A:$A)</f>
        <v>0</v>
      </c>
      <c r="J99" s="16">
        <f>SUMIF(Itabaiana!$B:$B,B99,Itabaiana!$A:$A)</f>
        <v>0</v>
      </c>
      <c r="K99" s="16">
        <f>SUMIF(Sapé!$B:$B,B99,Sapé!$A:$A)</f>
        <v>0</v>
      </c>
      <c r="L99" s="16">
        <f>SUMIF('João Pessoa'!$B:$B,B99,'João Pessoa'!$A:$A)</f>
        <v>0</v>
      </c>
      <c r="M99" s="16">
        <f>SUMIF('Et05'!$B:$B,B99,'Et05'!$A:$A)</f>
        <v>0</v>
      </c>
      <c r="N99" s="40">
        <f t="shared" si="13"/>
        <v>0</v>
      </c>
      <c r="O99" s="38" t="str">
        <f>IF(B99=0,"-",VLOOKUP(Individual!B99,'Participantes Lista'!$B$2:$C$101,2,FALSE))</f>
        <v>-</v>
      </c>
      <c r="P99" s="19">
        <f t="shared" si="14"/>
        <v>207</v>
      </c>
    </row>
    <row r="100" spans="1:16">
      <c r="A100" s="4">
        <f t="shared" si="9"/>
        <v>94</v>
      </c>
      <c r="B100" s="5"/>
      <c r="C100" s="16">
        <f>SUMIF(SESC!$B:$B,B100,SESC!$C:$C)</f>
        <v>0</v>
      </c>
      <c r="D100" s="16">
        <f>SUMIF(Itabaiana!$B:$B,B100,Itabaiana!$C:$C)</f>
        <v>0</v>
      </c>
      <c r="E100" s="16">
        <f>SUMIF(Sapé!$B:$B,B100,Sapé!$C:$C)</f>
        <v>0</v>
      </c>
      <c r="F100" s="16">
        <f>SUMIF('João Pessoa'!$B:$B,B100,'João Pessoa'!$C:$C)</f>
        <v>0</v>
      </c>
      <c r="G100" s="16">
        <f>SUMIF('Et05'!$B:$B,B100,'Et05'!$C:$C)</f>
        <v>0</v>
      </c>
      <c r="H100" s="54">
        <f t="shared" si="12"/>
        <v>0</v>
      </c>
      <c r="I100" s="16">
        <f>SUMIF(SESC!$B:$B,B100,SESC!$A:$A)</f>
        <v>0</v>
      </c>
      <c r="J100" s="16">
        <f>SUMIF(Itabaiana!$B:$B,B100,Itabaiana!$A:$A)</f>
        <v>0</v>
      </c>
      <c r="K100" s="16">
        <f>SUMIF(Sapé!$B:$B,B100,Sapé!$A:$A)</f>
        <v>0</v>
      </c>
      <c r="L100" s="16">
        <f>SUMIF('João Pessoa'!$B:$B,B100,'João Pessoa'!$A:$A)</f>
        <v>0</v>
      </c>
      <c r="M100" s="16">
        <f>SUMIF('Et05'!$B:$B,B100,'Et05'!$A:$A)</f>
        <v>0</v>
      </c>
      <c r="N100" s="40">
        <f t="shared" si="13"/>
        <v>0</v>
      </c>
      <c r="O100" s="38" t="str">
        <f>IF(B100=0,"-",VLOOKUP(Individual!B100,'Participantes Lista'!$B$2:$C$101,2,FALSE))</f>
        <v>-</v>
      </c>
      <c r="P100" s="19">
        <f t="shared" si="14"/>
        <v>206</v>
      </c>
    </row>
    <row r="101" spans="1:16">
      <c r="A101" s="4">
        <f t="shared" si="9"/>
        <v>95</v>
      </c>
      <c r="B101" s="5"/>
      <c r="C101" s="16">
        <f>SUMIF(SESC!$B:$B,B101,SESC!$C:$C)</f>
        <v>0</v>
      </c>
      <c r="D101" s="16">
        <f>SUMIF(Itabaiana!$B:$B,B101,Itabaiana!$C:$C)</f>
        <v>0</v>
      </c>
      <c r="E101" s="16">
        <f>SUMIF(Sapé!$B:$B,B101,Sapé!$C:$C)</f>
        <v>0</v>
      </c>
      <c r="F101" s="16">
        <f>SUMIF('João Pessoa'!$B:$B,B101,'João Pessoa'!$C:$C)</f>
        <v>0</v>
      </c>
      <c r="G101" s="16">
        <f>SUMIF('Et05'!$B:$B,B101,'Et05'!$C:$C)</f>
        <v>0</v>
      </c>
      <c r="H101" s="54">
        <f t="shared" si="12"/>
        <v>0</v>
      </c>
      <c r="I101" s="16">
        <f>SUMIF(SESC!$B:$B,B101,SESC!$A:$A)</f>
        <v>0</v>
      </c>
      <c r="J101" s="16">
        <f>SUMIF(Itabaiana!$B:$B,B101,Itabaiana!$A:$A)</f>
        <v>0</v>
      </c>
      <c r="K101" s="16">
        <f>SUMIF(Sapé!$B:$B,B101,Sapé!$A:$A)</f>
        <v>0</v>
      </c>
      <c r="L101" s="16">
        <f>SUMIF('João Pessoa'!$B:$B,B101,'João Pessoa'!$A:$A)</f>
        <v>0</v>
      </c>
      <c r="M101" s="16">
        <f>SUMIF('Et05'!$B:$B,B101,'Et05'!$A:$A)</f>
        <v>0</v>
      </c>
      <c r="N101" s="40">
        <f t="shared" si="13"/>
        <v>0</v>
      </c>
      <c r="O101" s="38" t="str">
        <f>IF(B101=0,"-",VLOOKUP(Individual!B101,'Participantes Lista'!$B$2:$C$101,2,FALSE))</f>
        <v>-</v>
      </c>
      <c r="P101" s="19">
        <f t="shared" si="14"/>
        <v>205</v>
      </c>
    </row>
    <row r="102" spans="1:16">
      <c r="A102" s="4">
        <f t="shared" si="9"/>
        <v>96</v>
      </c>
      <c r="B102" s="5"/>
      <c r="C102" s="16">
        <f>SUMIF(SESC!$B:$B,B102,SESC!$C:$C)</f>
        <v>0</v>
      </c>
      <c r="D102" s="16">
        <f>SUMIF(Itabaiana!$B:$B,B102,Itabaiana!$C:$C)</f>
        <v>0</v>
      </c>
      <c r="E102" s="16">
        <f>SUMIF(Sapé!$B:$B,B102,Sapé!$C:$C)</f>
        <v>0</v>
      </c>
      <c r="F102" s="16">
        <f>SUMIF('João Pessoa'!$B:$B,B102,'João Pessoa'!$C:$C)</f>
        <v>0</v>
      </c>
      <c r="G102" s="16">
        <f>SUMIF('Et05'!$B:$B,B102,'Et05'!$C:$C)</f>
        <v>0</v>
      </c>
      <c r="H102" s="54">
        <f t="shared" si="12"/>
        <v>0</v>
      </c>
      <c r="I102" s="16">
        <f>SUMIF(SESC!$B:$B,B102,SESC!$A:$A)</f>
        <v>0</v>
      </c>
      <c r="J102" s="16">
        <f>SUMIF(Itabaiana!$B:$B,B102,Itabaiana!$A:$A)</f>
        <v>0</v>
      </c>
      <c r="K102" s="16">
        <f>SUMIF(Sapé!$B:$B,B102,Sapé!$A:$A)</f>
        <v>0</v>
      </c>
      <c r="L102" s="16">
        <f>SUMIF('João Pessoa'!$B:$B,B102,'João Pessoa'!$A:$A)</f>
        <v>0</v>
      </c>
      <c r="M102" s="16">
        <f>SUMIF('Et05'!$B:$B,B102,'Et05'!$A:$A)</f>
        <v>0</v>
      </c>
      <c r="N102" s="40">
        <f t="shared" si="13"/>
        <v>0</v>
      </c>
      <c r="O102" s="38" t="str">
        <f>IF(B102=0,"-",VLOOKUP(Individual!B102,'Participantes Lista'!$B$2:$C$101,2,FALSE))</f>
        <v>-</v>
      </c>
      <c r="P102" s="19">
        <f t="shared" si="14"/>
        <v>204</v>
      </c>
    </row>
    <row r="103" spans="1:16">
      <c r="A103" s="4">
        <f t="shared" si="9"/>
        <v>97</v>
      </c>
      <c r="B103" s="5"/>
      <c r="C103" s="16">
        <f>SUMIF(SESC!$B:$B,B103,SESC!$C:$C)</f>
        <v>0</v>
      </c>
      <c r="D103" s="16">
        <f>SUMIF(Itabaiana!$B:$B,B103,Itabaiana!$C:$C)</f>
        <v>0</v>
      </c>
      <c r="E103" s="16">
        <f>SUMIF(Sapé!$B:$B,B103,Sapé!$C:$C)</f>
        <v>0</v>
      </c>
      <c r="F103" s="16">
        <f>SUMIF('João Pessoa'!$B:$B,B103,'João Pessoa'!$C:$C)</f>
        <v>0</v>
      </c>
      <c r="G103" s="16">
        <f>SUMIF('Et05'!$B:$B,B103,'Et05'!$C:$C)</f>
        <v>0</v>
      </c>
      <c r="H103" s="54">
        <f t="shared" si="12"/>
        <v>0</v>
      </c>
      <c r="I103" s="16">
        <f>SUMIF(SESC!$B:$B,B103,SESC!$A:$A)</f>
        <v>0</v>
      </c>
      <c r="J103" s="16">
        <f>SUMIF(Itabaiana!$B:$B,B103,Itabaiana!$A:$A)</f>
        <v>0</v>
      </c>
      <c r="K103" s="16">
        <f>SUMIF(Sapé!$B:$B,B103,Sapé!$A:$A)</f>
        <v>0</v>
      </c>
      <c r="L103" s="16">
        <f>SUMIF('João Pessoa'!$B:$B,B103,'João Pessoa'!$A:$A)</f>
        <v>0</v>
      </c>
      <c r="M103" s="16">
        <f>SUMIF('Et05'!$B:$B,B103,'Et05'!$A:$A)</f>
        <v>0</v>
      </c>
      <c r="N103" s="40">
        <f t="shared" ref="N103:N106" si="15">IF(SUM(I103:M103)=0,0,MIN(IF(I103&gt;0,I103,999),IF(J103&gt;0,J103,999),IF(K103&gt;0,K103,999),IF(L103&gt;0,L103,999),IF(M103&gt;0,M103,999)))</f>
        <v>0</v>
      </c>
      <c r="O103" s="38" t="str">
        <f>IF(B103=0,"-",VLOOKUP(Individual!B103,'Participantes Lista'!$B$2:$C$101,2,FALSE))</f>
        <v>-</v>
      </c>
      <c r="P103" s="19">
        <f t="shared" si="14"/>
        <v>203</v>
      </c>
    </row>
    <row r="104" spans="1:16">
      <c r="A104" s="4">
        <f t="shared" si="9"/>
        <v>98</v>
      </c>
      <c r="B104" s="5"/>
      <c r="C104" s="16">
        <f>SUMIF(SESC!$B:$B,B104,SESC!$C:$C)</f>
        <v>0</v>
      </c>
      <c r="D104" s="16">
        <f>SUMIF(Itabaiana!$B:$B,B104,Itabaiana!$C:$C)</f>
        <v>0</v>
      </c>
      <c r="E104" s="16">
        <f>SUMIF(Sapé!$B:$B,B104,Sapé!$C:$C)</f>
        <v>0</v>
      </c>
      <c r="F104" s="16">
        <f>SUMIF('João Pessoa'!$B:$B,B104,'João Pessoa'!$C:$C)</f>
        <v>0</v>
      </c>
      <c r="G104" s="16">
        <f>SUMIF('Et05'!$B:$B,B104,'Et05'!$C:$C)</f>
        <v>0</v>
      </c>
      <c r="H104" s="54">
        <f t="shared" si="12"/>
        <v>0</v>
      </c>
      <c r="I104" s="16">
        <f>SUMIF(SESC!$B:$B,B104,SESC!$A:$A)</f>
        <v>0</v>
      </c>
      <c r="J104" s="16">
        <f>SUMIF(Itabaiana!$B:$B,B104,Itabaiana!$A:$A)</f>
        <v>0</v>
      </c>
      <c r="K104" s="16">
        <f>SUMIF(Sapé!$B:$B,B104,Sapé!$A:$A)</f>
        <v>0</v>
      </c>
      <c r="L104" s="16">
        <f>SUMIF('João Pessoa'!$B:$B,B104,'João Pessoa'!$A:$A)</f>
        <v>0</v>
      </c>
      <c r="M104" s="16">
        <f>SUMIF('Et05'!$B:$B,B104,'Et05'!$A:$A)</f>
        <v>0</v>
      </c>
      <c r="N104" s="40">
        <f t="shared" si="15"/>
        <v>0</v>
      </c>
      <c r="O104" s="38" t="str">
        <f>IF(B104=0,"-",VLOOKUP(Individual!B104,'Participantes Lista'!$B$2:$C$101,2,FALSE))</f>
        <v>-</v>
      </c>
      <c r="P104" s="19">
        <f t="shared" si="14"/>
        <v>202</v>
      </c>
    </row>
    <row r="105" spans="1:16">
      <c r="A105" s="4">
        <f t="shared" si="9"/>
        <v>99</v>
      </c>
      <c r="B105" s="5"/>
      <c r="C105" s="16">
        <f>SUMIF(SESC!$B:$B,B105,SESC!$C:$C)</f>
        <v>0</v>
      </c>
      <c r="D105" s="16">
        <f>SUMIF(Itabaiana!$B:$B,B105,Itabaiana!$C:$C)</f>
        <v>0</v>
      </c>
      <c r="E105" s="16">
        <f>SUMIF(Sapé!$B:$B,B105,Sapé!$C:$C)</f>
        <v>0</v>
      </c>
      <c r="F105" s="16">
        <f>SUMIF('João Pessoa'!$B:$B,B105,'João Pessoa'!$C:$C)</f>
        <v>0</v>
      </c>
      <c r="G105" s="16">
        <f>SUMIF('Et05'!$B:$B,B105,'Et05'!$C:$C)</f>
        <v>0</v>
      </c>
      <c r="H105" s="54">
        <f t="shared" si="12"/>
        <v>0</v>
      </c>
      <c r="I105" s="16">
        <f>SUMIF(SESC!$B:$B,B105,SESC!$A:$A)</f>
        <v>0</v>
      </c>
      <c r="J105" s="16">
        <f>SUMIF(Itabaiana!$B:$B,B105,Itabaiana!$A:$A)</f>
        <v>0</v>
      </c>
      <c r="K105" s="16">
        <f>SUMIF(Sapé!$B:$B,B105,Sapé!$A:$A)</f>
        <v>0</v>
      </c>
      <c r="L105" s="16">
        <f>SUMIF('João Pessoa'!$B:$B,B105,'João Pessoa'!$A:$A)</f>
        <v>0</v>
      </c>
      <c r="M105" s="16">
        <f>SUMIF('Et05'!$B:$B,B105,'Et05'!$A:$A)</f>
        <v>0</v>
      </c>
      <c r="N105" s="40">
        <f t="shared" si="15"/>
        <v>0</v>
      </c>
      <c r="O105" s="38" t="str">
        <f>IF(B105=0,"-",VLOOKUP(Individual!B105,'Participantes Lista'!$B$2:$C$101,2,FALSE))</f>
        <v>-</v>
      </c>
      <c r="P105" s="19">
        <f t="shared" si="14"/>
        <v>201</v>
      </c>
    </row>
    <row r="106" spans="1:16">
      <c r="A106" s="4">
        <f t="shared" si="9"/>
        <v>100</v>
      </c>
      <c r="B106" s="5"/>
      <c r="C106" s="16">
        <f>SUMIF(SESC!$B:$B,B106,SESC!$C:$C)</f>
        <v>0</v>
      </c>
      <c r="D106" s="16">
        <f>SUMIF(Itabaiana!$B:$B,B106,Itabaiana!$C:$C)</f>
        <v>0</v>
      </c>
      <c r="E106" s="16">
        <f>SUMIF(Sapé!$B:$B,B106,Sapé!$C:$C)</f>
        <v>0</v>
      </c>
      <c r="F106" s="16">
        <f>SUMIF('João Pessoa'!$B:$B,B106,'João Pessoa'!$C:$C)</f>
        <v>0</v>
      </c>
      <c r="G106" s="16">
        <f>SUMIF('Et05'!$B:$B,B106,'Et05'!$C:$C)</f>
        <v>0</v>
      </c>
      <c r="H106" s="54">
        <f t="shared" si="12"/>
        <v>0</v>
      </c>
      <c r="I106" s="16">
        <f>SUMIF(SESC!$B:$B,B106,SESC!$A:$A)</f>
        <v>0</v>
      </c>
      <c r="J106" s="16">
        <f>SUMIF(Itabaiana!$B:$B,B106,Itabaiana!$A:$A)</f>
        <v>0</v>
      </c>
      <c r="K106" s="16">
        <f>SUMIF(Sapé!$B:$B,B106,Sapé!$A:$A)</f>
        <v>0</v>
      </c>
      <c r="L106" s="16">
        <f>SUMIF('João Pessoa'!$B:$B,B106,'João Pessoa'!$A:$A)</f>
        <v>0</v>
      </c>
      <c r="M106" s="16">
        <f>SUMIF('Et05'!$B:$B,B106,'Et05'!$A:$A)</f>
        <v>0</v>
      </c>
      <c r="N106" s="40">
        <f t="shared" si="15"/>
        <v>0</v>
      </c>
      <c r="O106" s="38" t="str">
        <f>IF(B106=0,"-",VLOOKUP(Individual!B106,'Participantes Lista'!$B$2:$C$101,2,FALSE))</f>
        <v>-</v>
      </c>
      <c r="P106" s="19">
        <f t="shared" si="14"/>
        <v>200</v>
      </c>
    </row>
    <row r="107" spans="1:16">
      <c r="A107" s="8"/>
      <c r="B107" s="8" t="s">
        <v>29</v>
      </c>
      <c r="C107" s="39">
        <f>SUM(C7:C106)</f>
        <v>1550</v>
      </c>
      <c r="D107" s="39">
        <f t="shared" ref="D107:G107" si="16">SUM(D7:D106)</f>
        <v>1255</v>
      </c>
      <c r="E107" s="39">
        <f t="shared" si="16"/>
        <v>1180.01</v>
      </c>
      <c r="F107" s="39">
        <f t="shared" si="16"/>
        <v>0</v>
      </c>
      <c r="G107" s="39">
        <f t="shared" si="16"/>
        <v>0</v>
      </c>
      <c r="H107" s="39">
        <f>SUM(H7:H106)</f>
        <v>3985.01</v>
      </c>
      <c r="I107" s="39">
        <f t="shared" ref="I107:M107" si="17">SUM(I7:I106)</f>
        <v>2556</v>
      </c>
      <c r="J107" s="39">
        <f t="shared" si="17"/>
        <v>1225</v>
      </c>
      <c r="K107" s="39">
        <f t="shared" si="17"/>
        <v>990</v>
      </c>
      <c r="L107" s="39">
        <f t="shared" si="17"/>
        <v>0</v>
      </c>
      <c r="M107" s="39">
        <f t="shared" si="17"/>
        <v>0</v>
      </c>
      <c r="N107" s="39"/>
      <c r="O107" s="39"/>
      <c r="P107" s="19">
        <f t="shared" si="14"/>
        <v>300</v>
      </c>
    </row>
    <row r="108" spans="1:16">
      <c r="H108" s="55"/>
    </row>
    <row r="110" spans="1:16">
      <c r="A110" s="60">
        <f ca="1">TODAY()</f>
        <v>42990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</sheetData>
  <autoFilter ref="A6:O69"/>
  <sortState ref="B7:N90">
    <sortCondition descending="1" ref="H7:H90"/>
    <sortCondition ref="N7:N90"/>
  </sortState>
  <mergeCells count="2">
    <mergeCell ref="B5:F5"/>
    <mergeCell ref="A110:O110"/>
  </mergeCells>
  <phoneticPr fontId="0" type="noConversion"/>
  <pageMargins left="0.78740157480314965" right="0" top="1.1811023622047245" bottom="1.1811023622047245" header="0.51181102362204722" footer="0.51181102362204722"/>
  <pageSetup paperSize="9" scale="7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7" sqref="C7:C13"/>
    </sheetView>
  </sheetViews>
  <sheetFormatPr defaultRowHeight="13.2"/>
  <cols>
    <col min="1" max="1" width="7.6640625" style="1" bestFit="1" customWidth="1"/>
    <col min="2" max="2" width="34.109375" bestFit="1" customWidth="1"/>
    <col min="4" max="4" width="6" bestFit="1" customWidth="1"/>
    <col min="5" max="5" width="14.6640625" style="1" bestFit="1" customWidth="1"/>
  </cols>
  <sheetData>
    <row r="1" spans="1:6">
      <c r="A1"/>
      <c r="B1" s="3"/>
      <c r="C1" s="3"/>
      <c r="D1" s="3"/>
      <c r="E1" s="3"/>
      <c r="F1" s="1"/>
    </row>
    <row r="2" spans="1:6" ht="21">
      <c r="A2" s="10" t="s">
        <v>13</v>
      </c>
      <c r="B2" s="3"/>
      <c r="C2" s="3"/>
      <c r="D2" s="3"/>
      <c r="E2" s="3"/>
      <c r="F2" s="1"/>
    </row>
    <row r="3" spans="1:6">
      <c r="A3"/>
      <c r="B3" s="3"/>
      <c r="C3" s="3"/>
      <c r="D3" s="3"/>
      <c r="E3" s="3"/>
      <c r="F3" s="1"/>
    </row>
    <row r="4" spans="1:6" ht="15.6">
      <c r="A4" s="11" t="s">
        <v>42</v>
      </c>
      <c r="B4" s="3"/>
      <c r="C4" s="3"/>
      <c r="D4" s="3"/>
      <c r="E4" s="3"/>
      <c r="F4" s="1"/>
    </row>
    <row r="5" spans="1:6" ht="15.6">
      <c r="A5" s="11"/>
      <c r="B5" s="61"/>
      <c r="C5" s="61"/>
      <c r="D5" s="61"/>
      <c r="E5" s="61"/>
      <c r="F5" s="1"/>
    </row>
    <row r="6" spans="1:6">
      <c r="A6" s="8" t="s">
        <v>11</v>
      </c>
      <c r="B6" s="8" t="s">
        <v>14</v>
      </c>
      <c r="C6" s="8" t="s">
        <v>15</v>
      </c>
      <c r="D6" s="8" t="s">
        <v>9</v>
      </c>
      <c r="E6" s="8" t="s">
        <v>10</v>
      </c>
    </row>
    <row r="7" spans="1:6">
      <c r="A7" s="13">
        <v>1</v>
      </c>
      <c r="B7" s="52" t="s">
        <v>19</v>
      </c>
      <c r="C7" s="14">
        <f>SUMIF(Individual!O:O,B7,Individual!H:H)</f>
        <v>525</v>
      </c>
      <c r="D7" s="13">
        <f>COUNTIF(Individual!O:O,B7)</f>
        <v>12</v>
      </c>
      <c r="E7" s="15">
        <f>C7/D7</f>
        <v>43.75</v>
      </c>
    </row>
    <row r="8" spans="1:6">
      <c r="A8" s="13">
        <f>A7+1</f>
        <v>2</v>
      </c>
      <c r="B8" s="52" t="s">
        <v>36</v>
      </c>
      <c r="C8" s="14">
        <f>SUMIF(Individual!O:O,B8,Individual!H:H)</f>
        <v>670.01</v>
      </c>
      <c r="D8" s="13">
        <f>COUNTIF(Individual!O:O,B8)</f>
        <v>7</v>
      </c>
      <c r="E8" s="15">
        <f>C8/D8</f>
        <v>95.715714285714284</v>
      </c>
    </row>
    <row r="9" spans="1:6">
      <c r="A9" s="13">
        <f t="shared" ref="A9:A16" si="0">A8+1</f>
        <v>3</v>
      </c>
      <c r="B9" s="52" t="s">
        <v>48</v>
      </c>
      <c r="C9" s="14">
        <f>SUMIF(Individual!O:O,B9,Individual!H:H)</f>
        <v>565</v>
      </c>
      <c r="D9" s="13">
        <f>COUNTIF(Individual!O:O,B9)</f>
        <v>9</v>
      </c>
      <c r="E9" s="15">
        <f>C9/D9</f>
        <v>62.777777777777779</v>
      </c>
    </row>
    <row r="10" spans="1:6">
      <c r="A10" s="13">
        <f t="shared" si="0"/>
        <v>4</v>
      </c>
      <c r="B10" s="53" t="s">
        <v>35</v>
      </c>
      <c r="C10" s="14">
        <f>SUMIF(Individual!O:O,B10,Individual!H:H)</f>
        <v>325</v>
      </c>
      <c r="D10" s="13">
        <f>COUNTIF(Individual!O:O,B10)</f>
        <v>8</v>
      </c>
      <c r="E10" s="15">
        <f>IF(D10=0,0,C10/D10)</f>
        <v>40.625</v>
      </c>
    </row>
    <row r="11" spans="1:6">
      <c r="A11" s="13">
        <f t="shared" si="0"/>
        <v>5</v>
      </c>
      <c r="B11" s="53" t="s">
        <v>8</v>
      </c>
      <c r="C11" s="14">
        <f>SUMIF(Individual!O:O,B11,Individual!H:H)</f>
        <v>175</v>
      </c>
      <c r="D11" s="13">
        <f>COUNTIF(Individual!O:O,B11)</f>
        <v>3</v>
      </c>
      <c r="E11" s="15">
        <f>C11/D11</f>
        <v>58.333333333333336</v>
      </c>
    </row>
    <row r="12" spans="1:6">
      <c r="A12" s="13">
        <f t="shared" si="0"/>
        <v>6</v>
      </c>
      <c r="B12" s="52" t="s">
        <v>21</v>
      </c>
      <c r="C12" s="14">
        <f>SUMIF(Individual!O:O,B12,Individual!H:H)</f>
        <v>140</v>
      </c>
      <c r="D12" s="13">
        <f>COUNTIF(Individual!O:O,B12)</f>
        <v>3</v>
      </c>
      <c r="E12" s="15">
        <f>C12/D12</f>
        <v>46.666666666666664</v>
      </c>
    </row>
    <row r="13" spans="1:6">
      <c r="A13" s="13">
        <f t="shared" si="0"/>
        <v>7</v>
      </c>
      <c r="B13" s="53" t="s">
        <v>37</v>
      </c>
      <c r="C13" s="14">
        <f>SUMIF(Individual!O:O,B13,Individual!H:H)</f>
        <v>160</v>
      </c>
      <c r="D13" s="13">
        <f>COUNTIF(Individual!O:O,B13)</f>
        <v>3</v>
      </c>
      <c r="E13" s="15">
        <f>C13/D13</f>
        <v>53.333333333333336</v>
      </c>
    </row>
    <row r="14" spans="1:6">
      <c r="A14" s="13">
        <f t="shared" si="0"/>
        <v>8</v>
      </c>
      <c r="B14" s="53"/>
      <c r="C14" s="14"/>
      <c r="D14" s="13"/>
      <c r="E14" s="15"/>
    </row>
    <row r="15" spans="1:6">
      <c r="A15" s="13">
        <f t="shared" si="0"/>
        <v>9</v>
      </c>
      <c r="B15" s="52"/>
      <c r="C15" s="14"/>
      <c r="D15" s="13"/>
      <c r="E15" s="15"/>
    </row>
    <row r="16" spans="1:6">
      <c r="A16" s="13">
        <f t="shared" si="0"/>
        <v>10</v>
      </c>
      <c r="B16" s="53"/>
      <c r="C16" s="14"/>
      <c r="D16" s="13"/>
      <c r="E16" s="15"/>
    </row>
    <row r="17" spans="1:5" hidden="1">
      <c r="A17" s="1">
        <v>11</v>
      </c>
      <c r="C17" s="9">
        <f>SUMIF(Individual!O:O,B17,Individual!H:H)</f>
        <v>1425</v>
      </c>
      <c r="D17" s="9">
        <f>COUNTIF(Individual!O:O,B17)</f>
        <v>37</v>
      </c>
      <c r="E17" s="6">
        <f>IF(D17=0,0,C17/D17)</f>
        <v>38.513513513513516</v>
      </c>
    </row>
    <row r="18" spans="1:5" hidden="1">
      <c r="A18" s="1">
        <v>12</v>
      </c>
      <c r="C18" s="9">
        <f>SUMIF(Individual!O:O,B18,Individual!H:H)</f>
        <v>1425</v>
      </c>
      <c r="D18" s="9">
        <f>COUNTIF(Individual!O:O,B18)</f>
        <v>37</v>
      </c>
      <c r="E18" s="6">
        <f>IF(D18=0,0,C18/D18)</f>
        <v>38.513513513513516</v>
      </c>
    </row>
    <row r="21" spans="1:5">
      <c r="B21" s="12">
        <f ca="1">TODAY()</f>
        <v>42990</v>
      </c>
    </row>
  </sheetData>
  <sortState ref="B7:E13">
    <sortCondition descending="1" ref="C7:C13"/>
    <sortCondition descending="1" ref="E7:E13"/>
  </sortState>
  <mergeCells count="1">
    <mergeCell ref="B5:E5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71" workbookViewId="0">
      <selection activeCell="B78" sqref="B78"/>
    </sheetView>
  </sheetViews>
  <sheetFormatPr defaultColWidth="9.109375" defaultRowHeight="15.6"/>
  <cols>
    <col min="1" max="1" width="7.6640625" style="34" customWidth="1"/>
    <col min="2" max="2" width="35.6640625" style="35" customWidth="1"/>
    <col min="3" max="3" width="35.6640625" style="36" hidden="1" customWidth="1"/>
    <col min="4" max="16384" width="9.109375" style="24"/>
  </cols>
  <sheetData>
    <row r="1" spans="1:3" s="22" customFormat="1" ht="20.25" customHeight="1">
      <c r="A1" s="20" t="s">
        <v>24</v>
      </c>
      <c r="B1" s="21" t="s">
        <v>25</v>
      </c>
      <c r="C1" s="21" t="s">
        <v>26</v>
      </c>
    </row>
    <row r="2" spans="1:3" ht="12.75" customHeight="1">
      <c r="A2" s="23">
        <v>1</v>
      </c>
      <c r="B2" s="17" t="s">
        <v>69</v>
      </c>
      <c r="C2" s="5" t="s">
        <v>19</v>
      </c>
    </row>
    <row r="3" spans="1:3" ht="12.75" customHeight="1">
      <c r="A3" s="23">
        <f>A2+1</f>
        <v>2</v>
      </c>
      <c r="B3" s="5" t="s">
        <v>74</v>
      </c>
      <c r="C3" s="5" t="s">
        <v>19</v>
      </c>
    </row>
    <row r="4" spans="1:3" ht="12.75" customHeight="1">
      <c r="A4" s="23">
        <f t="shared" ref="A4:A67" si="0">A3+1</f>
        <v>3</v>
      </c>
      <c r="B4" s="5" t="s">
        <v>81</v>
      </c>
      <c r="C4" s="5" t="s">
        <v>19</v>
      </c>
    </row>
    <row r="5" spans="1:3" ht="12.75" customHeight="1">
      <c r="A5" s="23">
        <f t="shared" si="0"/>
        <v>4</v>
      </c>
      <c r="B5" s="5" t="s">
        <v>17</v>
      </c>
      <c r="C5" s="5" t="s">
        <v>19</v>
      </c>
    </row>
    <row r="6" spans="1:3" ht="12.75" customHeight="1">
      <c r="A6" s="23">
        <f t="shared" si="0"/>
        <v>5</v>
      </c>
      <c r="B6" s="5" t="s">
        <v>95</v>
      </c>
      <c r="C6" s="5" t="s">
        <v>19</v>
      </c>
    </row>
    <row r="7" spans="1:3" ht="12.75" customHeight="1">
      <c r="A7" s="23">
        <f t="shared" si="0"/>
        <v>6</v>
      </c>
      <c r="B7" s="5" t="s">
        <v>82</v>
      </c>
      <c r="C7" s="5" t="s">
        <v>19</v>
      </c>
    </row>
    <row r="8" spans="1:3" ht="12.75" customHeight="1">
      <c r="A8" s="23">
        <f t="shared" si="0"/>
        <v>7</v>
      </c>
      <c r="B8" s="5" t="s">
        <v>49</v>
      </c>
      <c r="C8" s="5" t="s">
        <v>35</v>
      </c>
    </row>
    <row r="9" spans="1:3" ht="12.75" customHeight="1">
      <c r="A9" s="23">
        <f t="shared" si="0"/>
        <v>8</v>
      </c>
      <c r="B9" s="5" t="s">
        <v>16</v>
      </c>
      <c r="C9" s="5" t="s">
        <v>35</v>
      </c>
    </row>
    <row r="10" spans="1:3" ht="12.75" customHeight="1">
      <c r="A10" s="23">
        <f t="shared" si="0"/>
        <v>9</v>
      </c>
      <c r="B10" s="41" t="s">
        <v>65</v>
      </c>
      <c r="C10" s="5" t="s">
        <v>35</v>
      </c>
    </row>
    <row r="11" spans="1:3" ht="12.75" customHeight="1">
      <c r="A11" s="23">
        <f t="shared" si="0"/>
        <v>10</v>
      </c>
      <c r="B11" s="5" t="s">
        <v>53</v>
      </c>
      <c r="C11" s="5" t="s">
        <v>36</v>
      </c>
    </row>
    <row r="12" spans="1:3" ht="12.75" customHeight="1">
      <c r="A12" s="23">
        <f t="shared" si="0"/>
        <v>11</v>
      </c>
      <c r="B12" s="5" t="s">
        <v>98</v>
      </c>
      <c r="C12" s="5" t="s">
        <v>36</v>
      </c>
    </row>
    <row r="13" spans="1:3" ht="12.75" customHeight="1">
      <c r="A13" s="23">
        <f t="shared" si="0"/>
        <v>12</v>
      </c>
      <c r="B13" s="5" t="s">
        <v>20</v>
      </c>
      <c r="C13" s="5" t="s">
        <v>36</v>
      </c>
    </row>
    <row r="14" spans="1:3" ht="12.75" customHeight="1">
      <c r="A14" s="23">
        <f t="shared" si="0"/>
        <v>13</v>
      </c>
      <c r="B14" s="5" t="s">
        <v>80</v>
      </c>
      <c r="C14" s="5" t="s">
        <v>36</v>
      </c>
    </row>
    <row r="15" spans="1:3" ht="12.75" customHeight="1">
      <c r="A15" s="23">
        <f t="shared" si="0"/>
        <v>14</v>
      </c>
      <c r="B15" s="5" t="s">
        <v>52</v>
      </c>
      <c r="C15" s="5" t="s">
        <v>36</v>
      </c>
    </row>
    <row r="16" spans="1:3" ht="12.75" customHeight="1">
      <c r="A16" s="23">
        <f t="shared" si="0"/>
        <v>15</v>
      </c>
      <c r="B16" s="5" t="s">
        <v>6</v>
      </c>
      <c r="C16" s="5" t="s">
        <v>36</v>
      </c>
    </row>
    <row r="17" spans="1:3" ht="12.75" customHeight="1">
      <c r="A17" s="23">
        <f t="shared" si="0"/>
        <v>16</v>
      </c>
      <c r="B17" s="5" t="s">
        <v>7</v>
      </c>
      <c r="C17" s="5" t="s">
        <v>37</v>
      </c>
    </row>
    <row r="18" spans="1:3" ht="12.75" customHeight="1">
      <c r="A18" s="23">
        <f t="shared" si="0"/>
        <v>17</v>
      </c>
      <c r="B18" s="17" t="s">
        <v>50</v>
      </c>
      <c r="C18" s="5" t="s">
        <v>37</v>
      </c>
    </row>
    <row r="19" spans="1:3" ht="12.75" customHeight="1">
      <c r="A19" s="23">
        <f t="shared" si="0"/>
        <v>18</v>
      </c>
      <c r="B19" s="5" t="s">
        <v>61</v>
      </c>
      <c r="C19" s="5" t="s">
        <v>48</v>
      </c>
    </row>
    <row r="20" spans="1:3" ht="12.75" customHeight="1">
      <c r="A20" s="23">
        <f t="shared" si="0"/>
        <v>19</v>
      </c>
      <c r="B20" s="5" t="s">
        <v>31</v>
      </c>
      <c r="C20" s="5" t="s">
        <v>48</v>
      </c>
    </row>
    <row r="21" spans="1:3" ht="12.75" customHeight="1">
      <c r="A21" s="23">
        <f t="shared" si="0"/>
        <v>20</v>
      </c>
      <c r="B21" s="5" t="s">
        <v>2</v>
      </c>
      <c r="C21" s="5" t="s">
        <v>48</v>
      </c>
    </row>
    <row r="22" spans="1:3" ht="12.75" customHeight="1">
      <c r="A22" s="23">
        <f t="shared" si="0"/>
        <v>21</v>
      </c>
      <c r="B22" s="5" t="s">
        <v>103</v>
      </c>
      <c r="C22" s="5" t="s">
        <v>48</v>
      </c>
    </row>
    <row r="23" spans="1:3" ht="12.75" customHeight="1">
      <c r="A23" s="23">
        <f t="shared" si="0"/>
        <v>22</v>
      </c>
      <c r="B23" s="17" t="s">
        <v>32</v>
      </c>
      <c r="C23" s="5" t="s">
        <v>48</v>
      </c>
    </row>
    <row r="24" spans="1:3" ht="12.75" customHeight="1">
      <c r="A24" s="23">
        <f t="shared" si="0"/>
        <v>23</v>
      </c>
      <c r="B24" s="5" t="s">
        <v>18</v>
      </c>
      <c r="C24" s="17" t="s">
        <v>8</v>
      </c>
    </row>
    <row r="25" spans="1:3" ht="12.75" customHeight="1">
      <c r="A25" s="23">
        <f t="shared" si="0"/>
        <v>24</v>
      </c>
      <c r="B25" s="5" t="s">
        <v>68</v>
      </c>
      <c r="C25" s="17" t="s">
        <v>8</v>
      </c>
    </row>
    <row r="26" spans="1:3" ht="12.75" customHeight="1">
      <c r="A26" s="23">
        <f t="shared" si="0"/>
        <v>25</v>
      </c>
      <c r="B26" s="5" t="s">
        <v>67</v>
      </c>
      <c r="C26" s="17" t="s">
        <v>8</v>
      </c>
    </row>
    <row r="27" spans="1:3" ht="12.75" customHeight="1">
      <c r="A27" s="23">
        <f t="shared" si="0"/>
        <v>26</v>
      </c>
      <c r="B27" s="5" t="s">
        <v>56</v>
      </c>
      <c r="C27" s="5" t="s">
        <v>48</v>
      </c>
    </row>
    <row r="28" spans="1:3" ht="12.75" customHeight="1">
      <c r="A28" s="23">
        <f t="shared" si="0"/>
        <v>27</v>
      </c>
      <c r="B28" s="5" t="s">
        <v>87</v>
      </c>
      <c r="C28" s="17" t="s">
        <v>21</v>
      </c>
    </row>
    <row r="29" spans="1:3" ht="12.75" customHeight="1">
      <c r="A29" s="23">
        <f t="shared" si="0"/>
        <v>28</v>
      </c>
      <c r="B29" s="5" t="s">
        <v>79</v>
      </c>
      <c r="C29" s="17" t="s">
        <v>21</v>
      </c>
    </row>
    <row r="30" spans="1:3" ht="12.75" customHeight="1">
      <c r="A30" s="23">
        <f t="shared" si="0"/>
        <v>29</v>
      </c>
      <c r="B30" s="5" t="s">
        <v>59</v>
      </c>
      <c r="C30" s="5" t="s">
        <v>19</v>
      </c>
    </row>
    <row r="31" spans="1:3" ht="12.75" customHeight="1">
      <c r="A31" s="23">
        <f t="shared" si="0"/>
        <v>30</v>
      </c>
      <c r="B31" s="5" t="s">
        <v>94</v>
      </c>
      <c r="C31" s="5" t="s">
        <v>19</v>
      </c>
    </row>
    <row r="32" spans="1:3" ht="12.75" customHeight="1">
      <c r="A32" s="23">
        <f t="shared" si="0"/>
        <v>31</v>
      </c>
      <c r="B32" s="5" t="s">
        <v>78</v>
      </c>
      <c r="C32" s="5" t="s">
        <v>48</v>
      </c>
    </row>
    <row r="33" spans="1:3" ht="12.75" customHeight="1">
      <c r="A33" s="23">
        <f t="shared" si="0"/>
        <v>32</v>
      </c>
      <c r="B33" s="5" t="s">
        <v>57</v>
      </c>
      <c r="C33" s="5" t="s">
        <v>35</v>
      </c>
    </row>
    <row r="34" spans="1:3" ht="12.75" customHeight="1">
      <c r="A34" s="23">
        <f t="shared" si="0"/>
        <v>33</v>
      </c>
      <c r="B34" s="5" t="s">
        <v>66</v>
      </c>
      <c r="C34" s="5" t="s">
        <v>35</v>
      </c>
    </row>
    <row r="35" spans="1:3" ht="12.75" customHeight="1">
      <c r="A35" s="23">
        <f t="shared" si="0"/>
        <v>34</v>
      </c>
      <c r="B35" s="5" t="s">
        <v>91</v>
      </c>
      <c r="C35" s="5" t="s">
        <v>36</v>
      </c>
    </row>
    <row r="36" spans="1:3" ht="12.75" customHeight="1">
      <c r="A36" s="23">
        <f t="shared" si="0"/>
        <v>35</v>
      </c>
      <c r="B36" s="5" t="s">
        <v>96</v>
      </c>
      <c r="C36" s="5" t="s">
        <v>48</v>
      </c>
    </row>
    <row r="37" spans="1:3" ht="12.75" customHeight="1">
      <c r="A37" s="23">
        <f t="shared" si="0"/>
        <v>36</v>
      </c>
      <c r="B37" s="5" t="s">
        <v>58</v>
      </c>
      <c r="C37" s="17" t="s">
        <v>21</v>
      </c>
    </row>
    <row r="38" spans="1:3" ht="12.75" customHeight="1">
      <c r="A38" s="23">
        <f t="shared" si="0"/>
        <v>37</v>
      </c>
      <c r="B38" s="17" t="s">
        <v>62</v>
      </c>
      <c r="C38" s="5" t="s">
        <v>48</v>
      </c>
    </row>
    <row r="39" spans="1:3" ht="12.75" customHeight="1">
      <c r="A39" s="23">
        <f t="shared" si="0"/>
        <v>38</v>
      </c>
      <c r="B39" s="5" t="s">
        <v>90</v>
      </c>
      <c r="C39" s="5" t="s">
        <v>19</v>
      </c>
    </row>
    <row r="40" spans="1:3" ht="12.75" customHeight="1">
      <c r="A40" s="23">
        <f t="shared" si="0"/>
        <v>39</v>
      </c>
      <c r="B40" s="5" t="s">
        <v>102</v>
      </c>
      <c r="C40" s="5" t="s">
        <v>35</v>
      </c>
    </row>
    <row r="41" spans="1:3" ht="12.75" customHeight="1">
      <c r="A41" s="23">
        <f t="shared" si="0"/>
        <v>40</v>
      </c>
      <c r="B41" s="5" t="s">
        <v>99</v>
      </c>
      <c r="C41" s="5" t="s">
        <v>35</v>
      </c>
    </row>
    <row r="42" spans="1:3" ht="12.75" customHeight="1">
      <c r="A42" s="23">
        <f t="shared" si="0"/>
        <v>41</v>
      </c>
      <c r="B42" s="5" t="s">
        <v>85</v>
      </c>
      <c r="C42" s="5" t="s">
        <v>19</v>
      </c>
    </row>
    <row r="43" spans="1:3" ht="12.75" customHeight="1">
      <c r="A43" s="23">
        <f t="shared" si="0"/>
        <v>42</v>
      </c>
      <c r="B43" s="17" t="s">
        <v>71</v>
      </c>
      <c r="C43" s="5" t="s">
        <v>19</v>
      </c>
    </row>
    <row r="44" spans="1:3" ht="12.75" customHeight="1">
      <c r="A44" s="23">
        <f t="shared" si="0"/>
        <v>43</v>
      </c>
      <c r="B44" s="5" t="s">
        <v>77</v>
      </c>
      <c r="C44" s="5" t="s">
        <v>19</v>
      </c>
    </row>
    <row r="45" spans="1:3" ht="12.75" customHeight="1">
      <c r="A45" s="23">
        <f t="shared" si="0"/>
        <v>44</v>
      </c>
      <c r="B45" s="5" t="s">
        <v>30</v>
      </c>
      <c r="C45" s="5" t="s">
        <v>37</v>
      </c>
    </row>
    <row r="46" spans="1:3" ht="12.75" customHeight="1">
      <c r="A46" s="23">
        <f t="shared" si="0"/>
        <v>45</v>
      </c>
      <c r="B46" s="5" t="s">
        <v>47</v>
      </c>
      <c r="C46" s="5" t="s">
        <v>35</v>
      </c>
    </row>
    <row r="47" spans="1:3" ht="12.75" customHeight="1">
      <c r="A47" s="23">
        <f t="shared" si="0"/>
        <v>46</v>
      </c>
      <c r="B47" s="17" t="s">
        <v>63</v>
      </c>
      <c r="C47" s="17"/>
    </row>
    <row r="48" spans="1:3" ht="12.75" customHeight="1">
      <c r="A48" s="23">
        <f t="shared" si="0"/>
        <v>47</v>
      </c>
      <c r="B48" s="5" t="s">
        <v>83</v>
      </c>
      <c r="C48" s="17"/>
    </row>
    <row r="49" spans="1:3" ht="12.75" customHeight="1">
      <c r="A49" s="23">
        <f t="shared" si="0"/>
        <v>48</v>
      </c>
      <c r="B49" s="5" t="s">
        <v>75</v>
      </c>
      <c r="C49" s="17"/>
    </row>
    <row r="50" spans="1:3" ht="12.75" customHeight="1">
      <c r="A50" s="23">
        <f t="shared" si="0"/>
        <v>49</v>
      </c>
      <c r="B50" s="17" t="s">
        <v>3</v>
      </c>
      <c r="C50" s="17"/>
    </row>
    <row r="51" spans="1:3" ht="12.75" customHeight="1">
      <c r="A51" s="23">
        <f t="shared" si="0"/>
        <v>50</v>
      </c>
      <c r="B51" s="17" t="s">
        <v>70</v>
      </c>
      <c r="C51" s="17"/>
    </row>
    <row r="52" spans="1:3" ht="12.75" customHeight="1">
      <c r="A52" s="23">
        <f t="shared" si="0"/>
        <v>51</v>
      </c>
      <c r="B52" s="5" t="s">
        <v>93</v>
      </c>
      <c r="C52" s="17"/>
    </row>
    <row r="53" spans="1:3" ht="12.75" customHeight="1">
      <c r="A53" s="23">
        <f t="shared" si="0"/>
        <v>52</v>
      </c>
      <c r="B53" s="5" t="s">
        <v>43</v>
      </c>
      <c r="C53" s="17"/>
    </row>
    <row r="54" spans="1:3" ht="12.75" customHeight="1">
      <c r="A54" s="23">
        <f t="shared" si="0"/>
        <v>53</v>
      </c>
      <c r="B54" s="5" t="s">
        <v>84</v>
      </c>
      <c r="C54" s="17"/>
    </row>
    <row r="55" spans="1:3" ht="12.75" customHeight="1">
      <c r="A55" s="23">
        <f t="shared" si="0"/>
        <v>54</v>
      </c>
      <c r="B55" s="5" t="s">
        <v>55</v>
      </c>
      <c r="C55" s="17"/>
    </row>
    <row r="56" spans="1:3" ht="12.75" customHeight="1">
      <c r="A56" s="23">
        <f t="shared" si="0"/>
        <v>55</v>
      </c>
      <c r="B56" s="5" t="s">
        <v>34</v>
      </c>
      <c r="C56" s="17"/>
    </row>
    <row r="57" spans="1:3" ht="12.75" customHeight="1">
      <c r="A57" s="23">
        <f t="shared" si="0"/>
        <v>56</v>
      </c>
      <c r="B57" s="5" t="s">
        <v>73</v>
      </c>
      <c r="C57" s="17"/>
    </row>
    <row r="58" spans="1:3" ht="12.75" customHeight="1">
      <c r="A58" s="23">
        <f t="shared" si="0"/>
        <v>57</v>
      </c>
      <c r="B58" s="5" t="s">
        <v>12</v>
      </c>
      <c r="C58" s="17"/>
    </row>
    <row r="59" spans="1:3" ht="12.75" customHeight="1">
      <c r="A59" s="23">
        <f t="shared" si="0"/>
        <v>58</v>
      </c>
      <c r="B59" s="5" t="s">
        <v>92</v>
      </c>
      <c r="C59" s="17"/>
    </row>
    <row r="60" spans="1:3" ht="12.75" customHeight="1">
      <c r="A60" s="23">
        <f t="shared" si="0"/>
        <v>59</v>
      </c>
      <c r="B60" s="5" t="s">
        <v>97</v>
      </c>
      <c r="C60" s="17"/>
    </row>
    <row r="61" spans="1:3" ht="12.75" customHeight="1">
      <c r="A61" s="23">
        <f t="shared" si="0"/>
        <v>60</v>
      </c>
      <c r="B61" s="5" t="s">
        <v>33</v>
      </c>
      <c r="C61" s="17"/>
    </row>
    <row r="62" spans="1:3" ht="12.75" customHeight="1">
      <c r="A62" s="23">
        <f t="shared" si="0"/>
        <v>61</v>
      </c>
      <c r="B62" s="5" t="s">
        <v>54</v>
      </c>
      <c r="C62" s="17"/>
    </row>
    <row r="63" spans="1:3" ht="12.75" customHeight="1">
      <c r="A63" s="23">
        <f t="shared" si="0"/>
        <v>62</v>
      </c>
      <c r="B63" s="17" t="s">
        <v>64</v>
      </c>
      <c r="C63" s="17"/>
    </row>
    <row r="64" spans="1:3" ht="12.75" customHeight="1">
      <c r="A64" s="23">
        <f t="shared" si="0"/>
        <v>63</v>
      </c>
      <c r="B64" s="17" t="s">
        <v>72</v>
      </c>
      <c r="C64" s="17"/>
    </row>
    <row r="65" spans="1:3" ht="12.75" customHeight="1">
      <c r="A65" s="23">
        <f t="shared" si="0"/>
        <v>64</v>
      </c>
      <c r="B65" s="5" t="s">
        <v>76</v>
      </c>
      <c r="C65" s="17"/>
    </row>
    <row r="66" spans="1:3" ht="12.75" customHeight="1">
      <c r="A66" s="23">
        <f t="shared" si="0"/>
        <v>65</v>
      </c>
      <c r="B66" s="5" t="s">
        <v>60</v>
      </c>
      <c r="C66" s="17"/>
    </row>
    <row r="67" spans="1:3" ht="12.75" customHeight="1">
      <c r="A67" s="23">
        <f t="shared" si="0"/>
        <v>66</v>
      </c>
      <c r="B67" s="5" t="s">
        <v>88</v>
      </c>
      <c r="C67" s="17"/>
    </row>
    <row r="68" spans="1:3" ht="12.75" customHeight="1">
      <c r="A68" s="23">
        <f t="shared" ref="A68:A101" si="1">A67+1</f>
        <v>67</v>
      </c>
      <c r="B68" s="5" t="s">
        <v>44</v>
      </c>
      <c r="C68" s="17"/>
    </row>
    <row r="69" spans="1:3" ht="12.75" customHeight="1">
      <c r="A69" s="23">
        <f t="shared" si="1"/>
        <v>68</v>
      </c>
      <c r="B69" s="5" t="s">
        <v>86</v>
      </c>
      <c r="C69" s="17"/>
    </row>
    <row r="70" spans="1:3" ht="12.75" customHeight="1">
      <c r="A70" s="23">
        <f t="shared" si="1"/>
        <v>69</v>
      </c>
      <c r="B70" s="5" t="s">
        <v>101</v>
      </c>
      <c r="C70" s="17"/>
    </row>
    <row r="71" spans="1:3" ht="12.75" customHeight="1">
      <c r="A71" s="23">
        <f t="shared" si="1"/>
        <v>70</v>
      </c>
      <c r="B71" s="5" t="s">
        <v>89</v>
      </c>
      <c r="C71" s="17"/>
    </row>
    <row r="72" spans="1:3" ht="12.75" customHeight="1">
      <c r="A72" s="23">
        <f t="shared" si="1"/>
        <v>71</v>
      </c>
      <c r="B72" s="5" t="s">
        <v>100</v>
      </c>
      <c r="C72" s="17"/>
    </row>
    <row r="73" spans="1:3" ht="12.75" customHeight="1">
      <c r="A73" s="23">
        <f t="shared" si="1"/>
        <v>72</v>
      </c>
      <c r="B73" s="5" t="s">
        <v>106</v>
      </c>
      <c r="C73" s="17"/>
    </row>
    <row r="74" spans="1:3" ht="12.75" customHeight="1">
      <c r="A74" s="23">
        <f t="shared" si="1"/>
        <v>73</v>
      </c>
      <c r="B74" s="5" t="s">
        <v>107</v>
      </c>
      <c r="C74" s="25"/>
    </row>
    <row r="75" spans="1:3" ht="12.75" customHeight="1">
      <c r="A75" s="23">
        <f t="shared" si="1"/>
        <v>74</v>
      </c>
      <c r="B75" s="5" t="s">
        <v>109</v>
      </c>
      <c r="C75" s="25"/>
    </row>
    <row r="76" spans="1:3" ht="12.75" customHeight="1">
      <c r="A76" s="23">
        <f t="shared" si="1"/>
        <v>75</v>
      </c>
      <c r="B76" s="5" t="s">
        <v>105</v>
      </c>
      <c r="C76" s="25"/>
    </row>
    <row r="77" spans="1:3" ht="12.75" customHeight="1">
      <c r="A77" s="23">
        <f t="shared" si="1"/>
        <v>76</v>
      </c>
      <c r="B77" s="5" t="s">
        <v>108</v>
      </c>
      <c r="C77" s="25"/>
    </row>
    <row r="78" spans="1:3" ht="12.75" customHeight="1">
      <c r="A78" s="23">
        <f t="shared" si="1"/>
        <v>77</v>
      </c>
      <c r="B78" s="58" t="s">
        <v>115</v>
      </c>
      <c r="C78" s="25"/>
    </row>
    <row r="79" spans="1:3" ht="12.75" customHeight="1">
      <c r="A79" s="23">
        <f t="shared" si="1"/>
        <v>78</v>
      </c>
      <c r="B79" s="58" t="s">
        <v>110</v>
      </c>
      <c r="C79" s="25"/>
    </row>
    <row r="80" spans="1:3" ht="12.75" customHeight="1">
      <c r="A80" s="23">
        <f t="shared" si="1"/>
        <v>79</v>
      </c>
      <c r="B80" s="58" t="s">
        <v>111</v>
      </c>
      <c r="C80" s="25"/>
    </row>
    <row r="81" spans="1:3" ht="12.75" customHeight="1">
      <c r="A81" s="23">
        <f t="shared" si="1"/>
        <v>80</v>
      </c>
      <c r="B81" s="58" t="s">
        <v>112</v>
      </c>
      <c r="C81" s="25"/>
    </row>
    <row r="82" spans="1:3" ht="12.75" customHeight="1">
      <c r="A82" s="23">
        <f t="shared" si="1"/>
        <v>81</v>
      </c>
      <c r="B82" s="58" t="s">
        <v>113</v>
      </c>
      <c r="C82" s="25"/>
    </row>
    <row r="83" spans="1:3" ht="12.75" customHeight="1">
      <c r="A83" s="23">
        <f t="shared" si="1"/>
        <v>82</v>
      </c>
      <c r="B83" s="58" t="s">
        <v>114</v>
      </c>
      <c r="C83" s="25"/>
    </row>
    <row r="84" spans="1:3" ht="12.75" customHeight="1">
      <c r="A84" s="23">
        <f t="shared" si="1"/>
        <v>83</v>
      </c>
      <c r="B84" s="5"/>
      <c r="C84" s="25"/>
    </row>
    <row r="85" spans="1:3" ht="12.75" customHeight="1">
      <c r="A85" s="23">
        <f t="shared" si="1"/>
        <v>84</v>
      </c>
      <c r="B85" s="5"/>
      <c r="C85" s="25"/>
    </row>
    <row r="86" spans="1:3" ht="12.75" customHeight="1">
      <c r="A86" s="23">
        <f t="shared" si="1"/>
        <v>85</v>
      </c>
      <c r="B86" s="5"/>
      <c r="C86" s="25"/>
    </row>
    <row r="87" spans="1:3" ht="12.75" customHeight="1">
      <c r="A87" s="23">
        <f t="shared" si="1"/>
        <v>86</v>
      </c>
      <c r="B87" s="5"/>
      <c r="C87" s="25"/>
    </row>
    <row r="88" spans="1:3" ht="12.75" customHeight="1">
      <c r="A88" s="23">
        <f t="shared" si="1"/>
        <v>87</v>
      </c>
      <c r="B88" s="5"/>
      <c r="C88" s="25"/>
    </row>
    <row r="89" spans="1:3" ht="12.75" customHeight="1">
      <c r="A89" s="23">
        <f t="shared" si="1"/>
        <v>88</v>
      </c>
      <c r="B89" s="5"/>
      <c r="C89" s="25"/>
    </row>
    <row r="90" spans="1:3" ht="12.75" customHeight="1">
      <c r="A90" s="23">
        <f t="shared" si="1"/>
        <v>89</v>
      </c>
      <c r="B90" s="5"/>
      <c r="C90" s="25"/>
    </row>
    <row r="91" spans="1:3" ht="12.75" customHeight="1">
      <c r="A91" s="23">
        <f t="shared" si="1"/>
        <v>90</v>
      </c>
      <c r="B91" s="5"/>
      <c r="C91" s="25"/>
    </row>
    <row r="92" spans="1:3" ht="12.75" customHeight="1">
      <c r="A92" s="23">
        <f t="shared" si="1"/>
        <v>91</v>
      </c>
      <c r="B92" s="5"/>
      <c r="C92" s="25"/>
    </row>
    <row r="93" spans="1:3" ht="12.75" customHeight="1">
      <c r="A93" s="23">
        <f t="shared" si="1"/>
        <v>92</v>
      </c>
      <c r="B93" s="5"/>
      <c r="C93" s="25"/>
    </row>
    <row r="94" spans="1:3" ht="12.75" customHeight="1">
      <c r="A94" s="23">
        <f t="shared" si="1"/>
        <v>93</v>
      </c>
      <c r="B94" s="5"/>
      <c r="C94" s="25"/>
    </row>
    <row r="95" spans="1:3" ht="12.75" customHeight="1">
      <c r="A95" s="23">
        <f t="shared" si="1"/>
        <v>94</v>
      </c>
      <c r="B95" s="5"/>
      <c r="C95" s="25"/>
    </row>
    <row r="96" spans="1:3" ht="12.75" customHeight="1">
      <c r="A96" s="23">
        <f t="shared" si="1"/>
        <v>95</v>
      </c>
      <c r="B96" s="5"/>
      <c r="C96" s="25"/>
    </row>
    <row r="97" spans="1:3" ht="12.75" customHeight="1">
      <c r="A97" s="23">
        <f t="shared" si="1"/>
        <v>96</v>
      </c>
      <c r="B97" s="5"/>
      <c r="C97" s="25"/>
    </row>
    <row r="98" spans="1:3" ht="12.75" customHeight="1">
      <c r="A98" s="23">
        <f t="shared" si="1"/>
        <v>97</v>
      </c>
      <c r="B98" s="5"/>
      <c r="C98" s="25"/>
    </row>
    <row r="99" spans="1:3" ht="12.75" customHeight="1">
      <c r="A99" s="23">
        <f t="shared" si="1"/>
        <v>98</v>
      </c>
      <c r="B99" s="5"/>
      <c r="C99" s="25"/>
    </row>
    <row r="100" spans="1:3" ht="12.75" customHeight="1">
      <c r="A100" s="23">
        <f t="shared" si="1"/>
        <v>99</v>
      </c>
      <c r="B100" s="5"/>
      <c r="C100" s="25"/>
    </row>
    <row r="101" spans="1:3" ht="12.75" customHeight="1">
      <c r="A101" s="23">
        <f t="shared" si="1"/>
        <v>100</v>
      </c>
      <c r="B101" s="5"/>
      <c r="C101" s="25"/>
    </row>
    <row r="102" spans="1:3" ht="20.25" customHeight="1">
      <c r="A102" s="62" t="s">
        <v>27</v>
      </c>
      <c r="B102" s="63"/>
      <c r="C102" s="63"/>
    </row>
    <row r="103" spans="1:3" ht="12.75" customHeight="1">
      <c r="A103" s="64"/>
      <c r="B103" s="64"/>
      <c r="C103" s="64"/>
    </row>
    <row r="104" spans="1:3" ht="12.75" customHeight="1">
      <c r="A104" s="26"/>
      <c r="B104" s="27"/>
      <c r="C104" s="28"/>
    </row>
    <row r="105" spans="1:3" ht="12.75" customHeight="1">
      <c r="A105" s="26"/>
      <c r="B105" s="27"/>
      <c r="C105" s="29"/>
    </row>
    <row r="106" spans="1:3" ht="12.75" customHeight="1">
      <c r="A106" s="65">
        <f ca="1">TODAY()</f>
        <v>42990</v>
      </c>
      <c r="B106" s="65"/>
      <c r="C106" s="65"/>
    </row>
    <row r="107" spans="1:3" ht="12.75" customHeight="1">
      <c r="A107" s="30"/>
      <c r="B107" s="31"/>
      <c r="C107" s="32"/>
    </row>
    <row r="108" spans="1:3" ht="12.75" customHeight="1">
      <c r="A108" s="66" t="s">
        <v>28</v>
      </c>
      <c r="B108" s="66"/>
      <c r="C108" s="66"/>
    </row>
    <row r="109" spans="1:3" ht="13.2">
      <c r="A109" s="33"/>
      <c r="B109" s="33"/>
      <c r="C109" s="33"/>
    </row>
    <row r="110" spans="1:3" ht="13.2">
      <c r="A110" s="33"/>
      <c r="B110" s="33"/>
      <c r="C110" s="33"/>
    </row>
    <row r="111" spans="1:3" ht="13.2">
      <c r="A111" s="33"/>
      <c r="B111" s="33"/>
      <c r="C111" s="33"/>
    </row>
  </sheetData>
  <sortState ref="B2:B72">
    <sortCondition ref="B2:B72"/>
  </sortState>
  <mergeCells count="4">
    <mergeCell ref="A102:C102"/>
    <mergeCell ref="A103:C103"/>
    <mergeCell ref="A106:C106"/>
    <mergeCell ref="A108:C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workbookViewId="0">
      <selection sqref="A1:XFD1048576"/>
    </sheetView>
  </sheetViews>
  <sheetFormatPr defaultRowHeight="13.2"/>
  <cols>
    <col min="1" max="1" width="9.6640625" customWidth="1"/>
    <col min="2" max="2" width="27.109375" style="48" customWidth="1"/>
    <col min="3" max="3" width="6.88671875" style="49" customWidth="1"/>
    <col min="4" max="4" width="9.109375" hidden="1" customWidth="1"/>
  </cols>
  <sheetData>
    <row r="2" spans="1:4" ht="13.8" thickBot="1">
      <c r="A2" s="42" t="s">
        <v>0</v>
      </c>
      <c r="B2" s="42" t="s">
        <v>39</v>
      </c>
      <c r="C2" s="42" t="s">
        <v>15</v>
      </c>
      <c r="D2" s="42" t="s">
        <v>15</v>
      </c>
    </row>
    <row r="3" spans="1:4" ht="13.8" thickBot="1">
      <c r="A3" s="43">
        <v>1</v>
      </c>
      <c r="B3" s="44" t="str">
        <f>IF(('[1]Fases Finais'!D147+'[1]Fases Finais'!D148)&lt;('[1]Fases Finais'!F147+'[1]Fases Finais'!F148),'[1]Fases Finais'!G147,'[1]Fases Finais'!C147)</f>
        <v>Fabrício Macedo</v>
      </c>
      <c r="C3" s="45">
        <f>IF(OR(B3="ND",B3="Não Disponível"),0,D3)</f>
        <v>100</v>
      </c>
      <c r="D3" s="45">
        <v>100</v>
      </c>
    </row>
    <row r="4" spans="1:4" ht="13.8" thickBot="1">
      <c r="A4" s="43">
        <v>2</v>
      </c>
      <c r="B4" s="44" t="str">
        <f>IF(('[1]Fases Finais'!D147+'[1]Fases Finais'!D148)&gt;('[1]Fases Finais'!F147+'[1]Fases Finais'!F148),'[1]Fases Finais'!G147,'[1]Fases Finais'!C147)</f>
        <v>José Carlos Jr. (Birigui)</v>
      </c>
      <c r="C4" s="45">
        <f t="shared" ref="C4:C67" si="0">IF(OR(B4="ND",B4="Não Disponível"),0,D4)</f>
        <v>80</v>
      </c>
      <c r="D4" s="45">
        <v>80</v>
      </c>
    </row>
    <row r="5" spans="1:4" ht="13.8" thickBot="1">
      <c r="A5" s="46">
        <v>3</v>
      </c>
      <c r="B5" s="44" t="str">
        <f>IF(('[1]Fases Finais'!D142+'[1]Fases Finais'!D143)&lt;('[1]Fases Finais'!F142+'[1]Fases Finais'!F143),'[1]Fases Finais'!G142,'[1]Fases Finais'!C142)</f>
        <v>Kleyton Torquato</v>
      </c>
      <c r="C5" s="47">
        <f t="shared" si="0"/>
        <v>70</v>
      </c>
      <c r="D5" s="47">
        <v>70</v>
      </c>
    </row>
    <row r="6" spans="1:4" ht="13.8" thickBot="1">
      <c r="A6" s="46">
        <v>4</v>
      </c>
      <c r="B6" s="44" t="str">
        <f>IF(('[1]Fases Finais'!D142+'[1]Fases Finais'!D143)&gt;('[1]Fases Finais'!F142+'[1]Fases Finais'!F143),'[1]Fases Finais'!G142,'[1]Fases Finais'!C142)</f>
        <v>Maurício Caldas</v>
      </c>
      <c r="C6" s="47">
        <f t="shared" si="0"/>
        <v>60</v>
      </c>
      <c r="D6" s="47">
        <v>60</v>
      </c>
    </row>
    <row r="7" spans="1:4" ht="13.8" thickBot="1">
      <c r="A7" s="46">
        <v>5</v>
      </c>
      <c r="B7" s="44" t="str">
        <f>'[1]Cálculo C. final quartas'!GO2273</f>
        <v>Milton Guedes</v>
      </c>
      <c r="C7" s="47">
        <f t="shared" si="0"/>
        <v>50</v>
      </c>
      <c r="D7" s="47">
        <v>50</v>
      </c>
    </row>
    <row r="8" spans="1:4" ht="13.8" thickBot="1">
      <c r="A8" s="46">
        <v>6</v>
      </c>
      <c r="B8" s="44" t="str">
        <f>'[1]Cálculo C. final quartas'!GO2274</f>
        <v>Lúcio Alves</v>
      </c>
      <c r="C8" s="47">
        <f t="shared" si="0"/>
        <v>45</v>
      </c>
      <c r="D8" s="47">
        <v>45</v>
      </c>
    </row>
    <row r="9" spans="1:4" ht="13.8" thickBot="1">
      <c r="A9" s="46">
        <v>7</v>
      </c>
      <c r="B9" s="44" t="str">
        <f>'[1]Cálculo C. final quartas'!GO2275</f>
        <v>Walter Júnior</v>
      </c>
      <c r="C9" s="47">
        <f t="shared" si="0"/>
        <v>40</v>
      </c>
      <c r="D9" s="47">
        <v>40</v>
      </c>
    </row>
    <row r="10" spans="1:4" ht="13.8" thickBot="1">
      <c r="A10" s="46">
        <v>8</v>
      </c>
      <c r="B10" s="44" t="str">
        <f>'[1]Cálculo C. final quartas'!GO2276</f>
        <v>Paulo Elias</v>
      </c>
      <c r="C10" s="47">
        <f t="shared" si="0"/>
        <v>35</v>
      </c>
      <c r="D10" s="47">
        <v>35</v>
      </c>
    </row>
    <row r="11" spans="1:4">
      <c r="A11" s="1">
        <v>9</v>
      </c>
      <c r="B11" s="48" t="str">
        <f>'[1]Cálculo C. final oitavas'!GO2273</f>
        <v>Flávio Maia Villar</v>
      </c>
      <c r="C11" s="49">
        <f t="shared" si="0"/>
        <v>25</v>
      </c>
      <c r="D11" s="49">
        <v>25</v>
      </c>
    </row>
    <row r="12" spans="1:4">
      <c r="A12" s="1">
        <v>10</v>
      </c>
      <c r="B12" s="48" t="str">
        <f>'[1]Cálculo C. final oitavas'!GO2274</f>
        <v>Davi R. de Freitas</v>
      </c>
      <c r="C12" s="49">
        <f t="shared" si="0"/>
        <v>25</v>
      </c>
      <c r="D12" s="49">
        <v>25</v>
      </c>
    </row>
    <row r="13" spans="1:4">
      <c r="A13" s="1">
        <v>11</v>
      </c>
      <c r="B13" s="48" t="str">
        <f>'[1]Cálculo C. final oitavas'!GO2275</f>
        <v>Marcone Torres</v>
      </c>
      <c r="C13" s="49">
        <f t="shared" si="0"/>
        <v>25</v>
      </c>
      <c r="D13" s="49">
        <v>25</v>
      </c>
    </row>
    <row r="14" spans="1:4">
      <c r="A14" s="1">
        <v>12</v>
      </c>
      <c r="B14" s="48" t="str">
        <f>'[1]Cálculo C. final oitavas'!GO2276</f>
        <v>Vinícius Cavalcanti Correia</v>
      </c>
      <c r="C14" s="49">
        <f t="shared" si="0"/>
        <v>25</v>
      </c>
      <c r="D14" s="49">
        <v>25</v>
      </c>
    </row>
    <row r="15" spans="1:4">
      <c r="A15" s="1">
        <v>13</v>
      </c>
      <c r="B15" s="48" t="str">
        <f>'[1]Cálculo C. final oitavas'!GO2277</f>
        <v>Fábio Maia Villar (Villar)</v>
      </c>
      <c r="C15" s="49">
        <f t="shared" si="0"/>
        <v>25</v>
      </c>
      <c r="D15" s="49">
        <v>25</v>
      </c>
    </row>
    <row r="16" spans="1:4">
      <c r="A16" s="1">
        <v>14</v>
      </c>
      <c r="B16" s="48" t="str">
        <f>'[1]Cálculo C. final oitavas'!GO2278</f>
        <v>Jonathan Silva (Jr. Moleza)</v>
      </c>
      <c r="C16" s="49">
        <f t="shared" si="0"/>
        <v>25</v>
      </c>
      <c r="D16" s="49">
        <v>25</v>
      </c>
    </row>
    <row r="17" spans="1:4">
      <c r="A17" s="1">
        <v>15</v>
      </c>
      <c r="B17" s="48" t="str">
        <f>'[1]Cálculo C. final oitavas'!GO2279</f>
        <v>Maurício Braz</v>
      </c>
      <c r="C17" s="49">
        <f t="shared" si="0"/>
        <v>25</v>
      </c>
      <c r="D17" s="49">
        <v>25</v>
      </c>
    </row>
    <row r="18" spans="1:4" ht="13.8" thickBot="1">
      <c r="A18" s="43">
        <v>16</v>
      </c>
      <c r="B18" s="50" t="str">
        <f>'[1]Cálculo C. final oitavas'!GO2280</f>
        <v>Wagner Marques</v>
      </c>
      <c r="C18" s="45">
        <f t="shared" si="0"/>
        <v>25</v>
      </c>
      <c r="D18" s="45">
        <v>25</v>
      </c>
    </row>
    <row r="19" spans="1:4">
      <c r="A19" s="1">
        <v>17</v>
      </c>
      <c r="B19" s="48" t="str">
        <f>'[1]Cálculo C. final 3ª fase'!GO2273</f>
        <v>Raviel Reis</v>
      </c>
      <c r="C19" s="49">
        <f t="shared" si="0"/>
        <v>20</v>
      </c>
      <c r="D19" s="49">
        <v>20</v>
      </c>
    </row>
    <row r="20" spans="1:4">
      <c r="A20" s="1">
        <v>18</v>
      </c>
      <c r="B20" s="48" t="str">
        <f>'[1]Cálculo C. final 3ª fase'!GO2274</f>
        <v>Marcilio Pio Chaves</v>
      </c>
      <c r="C20" s="49">
        <f t="shared" si="0"/>
        <v>20</v>
      </c>
      <c r="D20" s="49">
        <v>20</v>
      </c>
    </row>
    <row r="21" spans="1:4">
      <c r="A21" s="1">
        <v>19</v>
      </c>
      <c r="B21" s="48" t="str">
        <f>'[1]Cálculo C. final 3ª fase'!GO2275</f>
        <v>Rildo Oliveira</v>
      </c>
      <c r="C21" s="49">
        <f t="shared" si="0"/>
        <v>20</v>
      </c>
      <c r="D21" s="49">
        <v>20</v>
      </c>
    </row>
    <row r="22" spans="1:4">
      <c r="A22" s="1">
        <v>20</v>
      </c>
      <c r="B22" s="48" t="str">
        <f>'[1]Cálculo C. final 3ª fase'!GO2276</f>
        <v>Fábio Fernandes dos Santos</v>
      </c>
      <c r="C22" s="49">
        <f t="shared" si="0"/>
        <v>20</v>
      </c>
      <c r="D22" s="49">
        <v>20</v>
      </c>
    </row>
    <row r="23" spans="1:4">
      <c r="A23" s="1">
        <v>21</v>
      </c>
      <c r="B23" s="48" t="str">
        <f>'[1]Cálculo C. final 3ª fase'!GO2277</f>
        <v>José Natã de Farias</v>
      </c>
      <c r="C23" s="49">
        <f t="shared" si="0"/>
        <v>20</v>
      </c>
      <c r="D23" s="49">
        <v>20</v>
      </c>
    </row>
    <row r="24" spans="1:4">
      <c r="A24" s="1">
        <v>22</v>
      </c>
      <c r="B24" s="48" t="str">
        <f>'[1]Cálculo C. final 3ª fase'!GO2278</f>
        <v xml:space="preserve">Petrúcio C.  Bento </v>
      </c>
      <c r="C24" s="49">
        <f t="shared" si="0"/>
        <v>20</v>
      </c>
      <c r="D24" s="49">
        <v>20</v>
      </c>
    </row>
    <row r="25" spans="1:4">
      <c r="A25" s="1">
        <v>23</v>
      </c>
      <c r="B25" s="48" t="str">
        <f>'[1]Cálculo C. final 3ª fase'!GO2279</f>
        <v>Manoel Medeiros</v>
      </c>
      <c r="C25" s="49">
        <f t="shared" si="0"/>
        <v>20</v>
      </c>
      <c r="D25" s="49">
        <v>20</v>
      </c>
    </row>
    <row r="26" spans="1:4">
      <c r="A26" s="1">
        <v>24</v>
      </c>
      <c r="B26" s="48" t="str">
        <f>'[1]Cálculo C. final 3ª fase'!GO2280</f>
        <v>Rossival Saboia da Silva Jr</v>
      </c>
      <c r="C26" s="49">
        <f t="shared" si="0"/>
        <v>20</v>
      </c>
      <c r="D26" s="49">
        <v>20</v>
      </c>
    </row>
    <row r="27" spans="1:4">
      <c r="A27" s="1">
        <v>25</v>
      </c>
      <c r="B27" s="48" t="str">
        <f>'[1]Cálculo C. final 3ª fase'!GO2281</f>
        <v>Edmilson F. de Santana</v>
      </c>
      <c r="C27" s="49">
        <f t="shared" si="0"/>
        <v>20</v>
      </c>
      <c r="D27" s="49">
        <v>20</v>
      </c>
    </row>
    <row r="28" spans="1:4">
      <c r="A28" s="1">
        <v>26</v>
      </c>
      <c r="B28" s="48" t="str">
        <f>'[1]Cálculo C. final 3ª fase'!GO2282</f>
        <v>Eduardo Luiz Silva dos Santos</v>
      </c>
      <c r="C28" s="49">
        <f t="shared" si="0"/>
        <v>20</v>
      </c>
      <c r="D28" s="49">
        <v>20</v>
      </c>
    </row>
    <row r="29" spans="1:4">
      <c r="A29" s="1">
        <v>27</v>
      </c>
      <c r="B29" s="48" t="str">
        <f>'[1]Cálculo C. final 3ª fase'!GO2283</f>
        <v>Brito Gomes</v>
      </c>
      <c r="C29" s="49">
        <f t="shared" si="0"/>
        <v>20</v>
      </c>
      <c r="D29" s="49">
        <v>20</v>
      </c>
    </row>
    <row r="30" spans="1:4">
      <c r="A30" s="1">
        <v>28</v>
      </c>
      <c r="B30" s="48" t="str">
        <f>'[1]Cálculo C. final 3ª fase'!GO2284</f>
        <v>Walter Toscano</v>
      </c>
      <c r="C30" s="49">
        <f t="shared" si="0"/>
        <v>20</v>
      </c>
      <c r="D30" s="49">
        <v>20</v>
      </c>
    </row>
    <row r="31" spans="1:4">
      <c r="A31" s="1">
        <v>29</v>
      </c>
      <c r="B31" s="48" t="str">
        <f>'[1]Cálculo C. final 3ª fase'!GO2285</f>
        <v>Cleógenes Lima</v>
      </c>
      <c r="C31" s="49">
        <f t="shared" si="0"/>
        <v>20</v>
      </c>
      <c r="D31" s="49">
        <v>20</v>
      </c>
    </row>
    <row r="32" spans="1:4">
      <c r="A32" s="1">
        <v>30</v>
      </c>
      <c r="B32" s="48" t="str">
        <f>'[1]Cálculo C. final 3ª fase'!GO2286</f>
        <v>Marcos (Manga Rosa)</v>
      </c>
      <c r="C32" s="49">
        <f t="shared" si="0"/>
        <v>20</v>
      </c>
      <c r="D32" s="49">
        <v>20</v>
      </c>
    </row>
    <row r="33" spans="1:4">
      <c r="A33" s="1">
        <v>31</v>
      </c>
      <c r="B33" s="48" t="str">
        <f>'[1]Cálculo C. final 3ª fase'!GO2287</f>
        <v>Francisco Roberto</v>
      </c>
      <c r="C33" s="49">
        <f t="shared" si="0"/>
        <v>20</v>
      </c>
      <c r="D33" s="49">
        <v>20</v>
      </c>
    </row>
    <row r="34" spans="1:4" ht="13.8" thickBot="1">
      <c r="A34" s="43">
        <v>32</v>
      </c>
      <c r="B34" s="50" t="str">
        <f>'[1]Cálculo C. final 3ª fase'!GO2288</f>
        <v>Jobson Luciano</v>
      </c>
      <c r="C34" s="45">
        <f t="shared" si="0"/>
        <v>20</v>
      </c>
      <c r="D34" s="45">
        <v>20</v>
      </c>
    </row>
    <row r="35" spans="1:4">
      <c r="A35" s="1">
        <v>33</v>
      </c>
      <c r="B35" s="48" t="str">
        <f>'[1]Cálculo C. final 2ª fase'!GO2273</f>
        <v>Radamés Véras</v>
      </c>
      <c r="C35" s="49">
        <f t="shared" si="0"/>
        <v>15</v>
      </c>
      <c r="D35" s="49">
        <v>15</v>
      </c>
    </row>
    <row r="36" spans="1:4">
      <c r="A36" s="1">
        <v>34</v>
      </c>
      <c r="B36" s="48" t="str">
        <f>'[1]Cálculo C. final 2ª fase'!GO2274</f>
        <v>Marcos Aurélio</v>
      </c>
      <c r="C36" s="49">
        <f t="shared" si="0"/>
        <v>15</v>
      </c>
      <c r="D36" s="49">
        <v>15</v>
      </c>
    </row>
    <row r="37" spans="1:4">
      <c r="A37" s="1">
        <v>35</v>
      </c>
      <c r="B37" s="48" t="str">
        <f>'[1]Cálculo C. final 2ª fase'!GO2275</f>
        <v>Armando Neto</v>
      </c>
      <c r="C37" s="49">
        <f t="shared" si="0"/>
        <v>15</v>
      </c>
      <c r="D37" s="49">
        <v>15</v>
      </c>
    </row>
    <row r="38" spans="1:4">
      <c r="A38" s="1">
        <v>36</v>
      </c>
      <c r="B38" s="48" t="str">
        <f>'[1]Cálculo C. final 2ª fase'!GO2276</f>
        <v>Fernando Elias</v>
      </c>
      <c r="C38" s="49">
        <f t="shared" si="0"/>
        <v>15</v>
      </c>
      <c r="D38" s="49">
        <v>15</v>
      </c>
    </row>
    <row r="39" spans="1:4">
      <c r="A39" s="1">
        <v>37</v>
      </c>
      <c r="B39" s="48" t="str">
        <f>'[1]Cálculo C. final 2ª fase'!GO2277</f>
        <v>Francisco Lopes</v>
      </c>
      <c r="C39" s="49">
        <f t="shared" si="0"/>
        <v>15</v>
      </c>
      <c r="D39" s="49">
        <v>15</v>
      </c>
    </row>
    <row r="40" spans="1:4">
      <c r="A40" s="1">
        <v>38</v>
      </c>
      <c r="B40" s="48" t="str">
        <f>'[1]Cálculo C. final 2ª fase'!GO2278</f>
        <v>Antônio Barbalho</v>
      </c>
      <c r="C40" s="49">
        <f t="shared" si="0"/>
        <v>15</v>
      </c>
      <c r="D40" s="49">
        <v>15</v>
      </c>
    </row>
    <row r="41" spans="1:4">
      <c r="A41" s="1">
        <v>39</v>
      </c>
      <c r="B41" s="48" t="str">
        <f>'[1]Cálculo C. final 2ª fase'!GO2279</f>
        <v>Naldo Araújo</v>
      </c>
      <c r="C41" s="49">
        <f t="shared" si="0"/>
        <v>15</v>
      </c>
      <c r="D41" s="49">
        <v>15</v>
      </c>
    </row>
    <row r="42" spans="1:4">
      <c r="A42" s="1">
        <v>40</v>
      </c>
      <c r="B42" s="48" t="str">
        <f>'[1]Cálculo C. final 2ª fase'!GO2280</f>
        <v>Matheus Phelipe</v>
      </c>
      <c r="C42" s="49">
        <f t="shared" si="0"/>
        <v>15</v>
      </c>
      <c r="D42" s="49">
        <v>15</v>
      </c>
    </row>
    <row r="43" spans="1:4">
      <c r="A43" s="1">
        <v>41</v>
      </c>
      <c r="B43" s="48" t="str">
        <f>'[1]Cálculo C. final 2ª fase'!GO2281</f>
        <v>Jean Silva dos Santos</v>
      </c>
      <c r="C43" s="49">
        <f t="shared" si="0"/>
        <v>15</v>
      </c>
      <c r="D43" s="49">
        <v>15</v>
      </c>
    </row>
    <row r="44" spans="1:4">
      <c r="A44" s="1">
        <v>42</v>
      </c>
      <c r="B44" s="48" t="str">
        <f>'[1]Cálculo C. final 2ª fase'!GO2282</f>
        <v>Joseilton P. da Silva (Jó)</v>
      </c>
      <c r="C44" s="49">
        <f t="shared" si="0"/>
        <v>15</v>
      </c>
      <c r="D44" s="49">
        <v>15</v>
      </c>
    </row>
    <row r="45" spans="1:4">
      <c r="A45" s="1">
        <v>43</v>
      </c>
      <c r="B45" s="48" t="str">
        <f>'[1]Cálculo C. final 2ª fase'!GO2283</f>
        <v>Josias Lopes</v>
      </c>
      <c r="C45" s="49">
        <f t="shared" si="0"/>
        <v>15</v>
      </c>
      <c r="D45" s="49">
        <v>15</v>
      </c>
    </row>
    <row r="46" spans="1:4">
      <c r="A46" s="1">
        <v>44</v>
      </c>
      <c r="B46" s="48" t="str">
        <f>'[1]Cálculo C. final 2ª fase'!GO2284</f>
        <v>Reginaldo Ramalho</v>
      </c>
      <c r="C46" s="49">
        <f t="shared" si="0"/>
        <v>15</v>
      </c>
      <c r="D46" s="49">
        <v>15</v>
      </c>
    </row>
    <row r="47" spans="1:4">
      <c r="A47" s="1">
        <v>45</v>
      </c>
      <c r="B47" s="48" t="str">
        <f>'[1]Cálculo C. final 2ª fase'!GO2285</f>
        <v>João Bosco Barbosa</v>
      </c>
      <c r="C47" s="49">
        <f t="shared" si="0"/>
        <v>15</v>
      </c>
      <c r="D47" s="49">
        <v>15</v>
      </c>
    </row>
    <row r="48" spans="1:4">
      <c r="A48" s="1">
        <v>46</v>
      </c>
      <c r="B48" s="48" t="str">
        <f>'[1]Cálculo C. final 2ª fase'!GO2286</f>
        <v>Pablo Gambarra</v>
      </c>
      <c r="C48" s="49">
        <f t="shared" si="0"/>
        <v>15</v>
      </c>
      <c r="D48" s="49">
        <v>15</v>
      </c>
    </row>
    <row r="49" spans="1:4">
      <c r="A49" s="1">
        <v>47</v>
      </c>
      <c r="B49" s="48" t="str">
        <f>'[1]Cálculo C. final 2ª fase'!GO2287</f>
        <v>Alberto Sayão</v>
      </c>
      <c r="C49" s="49">
        <f t="shared" si="0"/>
        <v>15</v>
      </c>
      <c r="D49" s="49">
        <v>15</v>
      </c>
    </row>
    <row r="50" spans="1:4">
      <c r="A50" s="1">
        <v>48</v>
      </c>
      <c r="B50" s="48" t="str">
        <f>'[1]Cálculo C. final 2ª fase'!GO2288</f>
        <v>Fausto Costa</v>
      </c>
      <c r="C50" s="49">
        <f t="shared" si="0"/>
        <v>15</v>
      </c>
      <c r="D50" s="49">
        <v>15</v>
      </c>
    </row>
    <row r="51" spans="1:4">
      <c r="A51" s="1">
        <v>49</v>
      </c>
      <c r="B51" s="48" t="str">
        <f>'[1]Cálculo C. final 2ª fase'!GO2289</f>
        <v>Getulio Macedo Brito</v>
      </c>
      <c r="C51" s="49">
        <f t="shared" si="0"/>
        <v>15</v>
      </c>
      <c r="D51" s="49">
        <v>15</v>
      </c>
    </row>
    <row r="52" spans="1:4">
      <c r="A52" s="1">
        <v>50</v>
      </c>
      <c r="B52" s="48" t="str">
        <f>'[1]Cálculo C. final 2ª fase'!GO2290</f>
        <v>Rogério A. Silva [Belo]</v>
      </c>
      <c r="C52" s="49">
        <f t="shared" si="0"/>
        <v>15</v>
      </c>
      <c r="D52" s="49">
        <v>15</v>
      </c>
    </row>
    <row r="53" spans="1:4">
      <c r="A53" s="1">
        <v>51</v>
      </c>
      <c r="B53" s="48" t="str">
        <f>'[1]Cálculo C. final 2ª fase'!GO2291</f>
        <v>Marcos Chaves</v>
      </c>
      <c r="C53" s="49">
        <f t="shared" si="0"/>
        <v>15</v>
      </c>
      <c r="D53" s="49">
        <v>15</v>
      </c>
    </row>
    <row r="54" spans="1:4">
      <c r="A54" s="1">
        <v>52</v>
      </c>
      <c r="B54" s="48" t="str">
        <f>'[1]Cálculo C. final 2ª fase'!GO2292</f>
        <v>Bruno Lobo</v>
      </c>
      <c r="C54" s="49">
        <f t="shared" si="0"/>
        <v>15</v>
      </c>
      <c r="D54" s="49">
        <v>15</v>
      </c>
    </row>
    <row r="55" spans="1:4">
      <c r="A55" s="1">
        <v>53</v>
      </c>
      <c r="B55" s="48" t="str">
        <f>'[1]Cálculo C. final 2ª fase'!GO2293</f>
        <v>Roberto Alves</v>
      </c>
      <c r="C55" s="49">
        <f t="shared" si="0"/>
        <v>15</v>
      </c>
      <c r="D55" s="49">
        <v>15</v>
      </c>
    </row>
    <row r="56" spans="1:4">
      <c r="A56" s="1">
        <v>54</v>
      </c>
      <c r="B56" s="48" t="str">
        <f>'[1]Cálculo C. final 2ª fase'!GO2294</f>
        <v>Thiers Rocha Filho</v>
      </c>
      <c r="C56" s="49">
        <f t="shared" si="0"/>
        <v>15</v>
      </c>
      <c r="D56" s="49">
        <v>15</v>
      </c>
    </row>
    <row r="57" spans="1:4">
      <c r="A57" s="1">
        <v>55</v>
      </c>
      <c r="B57" s="48" t="str">
        <f>'[1]Cálculo C. final 2ª fase'!GO2295</f>
        <v>Erivan Araújo</v>
      </c>
      <c r="C57" s="49">
        <f t="shared" si="0"/>
        <v>15</v>
      </c>
      <c r="D57" s="49">
        <v>15</v>
      </c>
    </row>
    <row r="58" spans="1:4">
      <c r="A58" s="1">
        <v>56</v>
      </c>
      <c r="B58" s="48" t="str">
        <f>'[1]Cálculo C. final 2ª fase'!GO2296</f>
        <v>Luiz Vicente da Silva [Luizinho]</v>
      </c>
      <c r="C58" s="49">
        <f t="shared" si="0"/>
        <v>15</v>
      </c>
      <c r="D58" s="49">
        <v>15</v>
      </c>
    </row>
    <row r="59" spans="1:4">
      <c r="A59" s="1">
        <v>57</v>
      </c>
      <c r="B59" s="48" t="str">
        <f>'[1]Cálculo C. final 2ª fase'!GO2297</f>
        <v>Luiz Carlos Farias de Lira</v>
      </c>
      <c r="C59" s="49">
        <f t="shared" si="0"/>
        <v>15</v>
      </c>
      <c r="D59" s="49">
        <v>15</v>
      </c>
    </row>
    <row r="60" spans="1:4">
      <c r="A60" s="1">
        <v>58</v>
      </c>
      <c r="B60" s="48" t="str">
        <f>'[1]Cálculo C. final 2ª fase'!GO2298</f>
        <v>Henrique Lacet</v>
      </c>
      <c r="C60" s="49">
        <f t="shared" si="0"/>
        <v>15</v>
      </c>
      <c r="D60" s="49">
        <v>15</v>
      </c>
    </row>
    <row r="61" spans="1:4">
      <c r="A61" s="1">
        <v>59</v>
      </c>
      <c r="B61" s="48" t="str">
        <f>'[1]Cálculo C. final 2ª fase'!GO2299</f>
        <v>Lenilson de Souza Paiva</v>
      </c>
      <c r="C61" s="49">
        <f t="shared" si="0"/>
        <v>15</v>
      </c>
      <c r="D61" s="49">
        <v>15</v>
      </c>
    </row>
    <row r="62" spans="1:4">
      <c r="A62" s="1">
        <v>60</v>
      </c>
      <c r="B62" s="48" t="str">
        <f>'[1]Cálculo C. final 2ª fase'!GO2300</f>
        <v>Vanildo Brito</v>
      </c>
      <c r="C62" s="49">
        <f t="shared" si="0"/>
        <v>15</v>
      </c>
      <c r="D62" s="49">
        <v>15</v>
      </c>
    </row>
    <row r="63" spans="1:4">
      <c r="A63" s="1">
        <v>61</v>
      </c>
      <c r="B63" s="48" t="str">
        <f>'[1]Cálculo C. final 2ª fase'!GO2301</f>
        <v>Reinaldo Carvalho</v>
      </c>
      <c r="C63" s="49">
        <f t="shared" si="0"/>
        <v>15</v>
      </c>
      <c r="D63" s="49">
        <v>15</v>
      </c>
    </row>
    <row r="64" spans="1:4">
      <c r="A64" s="1">
        <v>62</v>
      </c>
      <c r="B64" s="48" t="str">
        <f>'[1]Cálculo C. final 2ª fase'!GO2302</f>
        <v>Antônio C. Barbosa (Espaguete)</v>
      </c>
      <c r="C64" s="49">
        <f t="shared" si="0"/>
        <v>15</v>
      </c>
      <c r="D64" s="49">
        <v>15</v>
      </c>
    </row>
    <row r="65" spans="1:5">
      <c r="A65" s="1">
        <v>63</v>
      </c>
      <c r="B65" s="48" t="str">
        <f>'[1]Cálculo C. final 2ª fase'!GO2303</f>
        <v>Marinésio L. Silva [Mazola]</v>
      </c>
      <c r="C65" s="49">
        <f t="shared" si="0"/>
        <v>15</v>
      </c>
      <c r="D65" s="49">
        <v>15</v>
      </c>
    </row>
    <row r="66" spans="1:5" ht="13.8" thickBot="1">
      <c r="A66" s="43">
        <v>64</v>
      </c>
      <c r="B66" s="50" t="str">
        <f>'[1]Cálculo C. final 2ª fase'!GO2304</f>
        <v>Maks Costa</v>
      </c>
      <c r="C66" s="45">
        <f t="shared" si="0"/>
        <v>15</v>
      </c>
      <c r="D66" s="45">
        <v>15</v>
      </c>
    </row>
    <row r="67" spans="1:5">
      <c r="A67" s="1">
        <v>65</v>
      </c>
      <c r="B67" s="48" t="str">
        <f>'[1]Cálculo C. final 1ª fase'!GO2273</f>
        <v>Walter Araújo</v>
      </c>
      <c r="C67" s="49">
        <f t="shared" si="0"/>
        <v>10</v>
      </c>
      <c r="D67" s="49">
        <v>10</v>
      </c>
    </row>
    <row r="68" spans="1:5">
      <c r="A68" s="1">
        <v>66</v>
      </c>
      <c r="B68" s="48" t="str">
        <f>'[1]Cálculo C. final 1ª fase'!GO2274</f>
        <v>Saulo Caldas</v>
      </c>
      <c r="C68" s="49">
        <f t="shared" ref="C68:C98" si="1">IF(OR(B68="ND",B68="Não Disponível"),0,D68)</f>
        <v>10</v>
      </c>
      <c r="D68" s="49">
        <v>10</v>
      </c>
    </row>
    <row r="69" spans="1:5">
      <c r="A69" s="1">
        <v>67</v>
      </c>
      <c r="B69" s="48" t="str">
        <f>'[1]Cálculo C. final 1ª fase'!GO2275</f>
        <v>Ivaldo Cavalcanti</v>
      </c>
      <c r="C69" s="49">
        <f t="shared" si="1"/>
        <v>10</v>
      </c>
      <c r="D69" s="49">
        <v>10</v>
      </c>
    </row>
    <row r="70" spans="1:5">
      <c r="A70" s="1">
        <v>68</v>
      </c>
      <c r="B70" s="48" t="str">
        <f>'[1]Cálculo C. final 1ª fase'!GO2276</f>
        <v>Jeferson Lima</v>
      </c>
      <c r="C70" s="49">
        <f t="shared" si="1"/>
        <v>10</v>
      </c>
      <c r="D70" s="49">
        <v>10</v>
      </c>
    </row>
    <row r="71" spans="1:5">
      <c r="A71" s="1">
        <v>69</v>
      </c>
      <c r="B71" s="48" t="str">
        <f>'[1]Cálculo C. final 1ª fase'!GO2277</f>
        <v>Celso Ricardo</v>
      </c>
      <c r="C71" s="49">
        <f t="shared" si="1"/>
        <v>10</v>
      </c>
      <c r="D71" s="49">
        <v>10</v>
      </c>
    </row>
    <row r="72" spans="1:5">
      <c r="A72" s="1">
        <v>70</v>
      </c>
      <c r="B72" s="48" t="str">
        <f>'[1]Cálculo C. final 1ª fase'!GO2278</f>
        <v>Willian Gouveia</v>
      </c>
      <c r="C72" s="49">
        <f t="shared" si="1"/>
        <v>10</v>
      </c>
      <c r="D72" s="49">
        <v>10</v>
      </c>
    </row>
    <row r="73" spans="1:5">
      <c r="A73" s="1">
        <v>71</v>
      </c>
      <c r="B73" s="48" t="str">
        <f>'[1]Cálculo C. final 1ª fase'!GO2279</f>
        <v>Gilberlan Pereira</v>
      </c>
      <c r="C73" s="49">
        <f t="shared" si="1"/>
        <v>10</v>
      </c>
      <c r="D73" s="49">
        <v>10</v>
      </c>
      <c r="E73" s="1" t="s">
        <v>41</v>
      </c>
    </row>
    <row r="74" spans="1:5" ht="13.8" thickBot="1">
      <c r="A74" s="1">
        <v>72</v>
      </c>
      <c r="B74" s="48" t="str">
        <f>'[1]Cálculo C. final 1ª fase'!GO2280</f>
        <v>ND</v>
      </c>
      <c r="C74" s="49">
        <f t="shared" si="1"/>
        <v>0</v>
      </c>
      <c r="D74" s="49">
        <v>10</v>
      </c>
    </row>
    <row r="75" spans="1:5" ht="13.8" hidden="1" thickBot="1">
      <c r="A75" s="1"/>
      <c r="B75" s="48" t="str">
        <f>'[1]Cálculo C. final 1ª fase'!GO2281</f>
        <v>ND</v>
      </c>
      <c r="C75" s="49">
        <f t="shared" si="1"/>
        <v>0</v>
      </c>
      <c r="D75" s="49">
        <v>10</v>
      </c>
    </row>
    <row r="76" spans="1:5" ht="13.8" hidden="1" thickBot="1">
      <c r="A76" s="1"/>
      <c r="B76" s="48" t="str">
        <f>'[1]Cálculo C. final 1ª fase'!GO2282</f>
        <v>ND</v>
      </c>
      <c r="C76" s="49">
        <f t="shared" si="1"/>
        <v>0</v>
      </c>
      <c r="D76" s="49">
        <v>10</v>
      </c>
    </row>
    <row r="77" spans="1:5" ht="13.8" hidden="1" thickBot="1">
      <c r="A77" s="1"/>
      <c r="B77" s="48" t="str">
        <f>'[1]Cálculo C. final 1ª fase'!GO2283</f>
        <v>ND</v>
      </c>
      <c r="C77" s="49">
        <f t="shared" si="1"/>
        <v>0</v>
      </c>
      <c r="D77" s="49">
        <v>10</v>
      </c>
    </row>
    <row r="78" spans="1:5" ht="13.8" hidden="1" thickBot="1">
      <c r="A78" s="1"/>
      <c r="B78" s="48" t="str">
        <f>'[1]Cálculo C. final 1ª fase'!GO2284</f>
        <v>ND</v>
      </c>
      <c r="C78" s="49">
        <f t="shared" si="1"/>
        <v>0</v>
      </c>
      <c r="D78" s="49">
        <v>10</v>
      </c>
    </row>
    <row r="79" spans="1:5" ht="13.8" hidden="1" thickBot="1">
      <c r="A79" s="1"/>
      <c r="B79" s="48" t="str">
        <f>'[1]Cálculo C. final 1ª fase'!GO2285</f>
        <v>ND</v>
      </c>
      <c r="C79" s="49">
        <f t="shared" si="1"/>
        <v>0</v>
      </c>
      <c r="D79" s="49">
        <v>10</v>
      </c>
    </row>
    <row r="80" spans="1:5" ht="13.8" hidden="1" thickBot="1">
      <c r="A80" s="1"/>
      <c r="B80" s="48" t="str">
        <f>'[1]Cálculo C. final 1ª fase'!GO2286</f>
        <v>ND</v>
      </c>
      <c r="C80" s="49">
        <f t="shared" si="1"/>
        <v>0</v>
      </c>
      <c r="D80" s="49">
        <v>10</v>
      </c>
    </row>
    <row r="81" spans="1:5" ht="13.8" hidden="1" thickBot="1">
      <c r="A81" s="1"/>
      <c r="B81" s="48" t="str">
        <f>'[1]Cálculo C. final 1ª fase'!GO2287</f>
        <v>ND</v>
      </c>
      <c r="C81" s="49">
        <f t="shared" si="1"/>
        <v>0</v>
      </c>
      <c r="D81" s="49">
        <v>10</v>
      </c>
    </row>
    <row r="82" spans="1:5" ht="13.8" hidden="1" thickBot="1">
      <c r="A82" s="1"/>
      <c r="B82" s="48" t="str">
        <f>'[1]Cálculo C. final 1ª fase'!GO2288</f>
        <v>ND</v>
      </c>
      <c r="C82" s="49">
        <f t="shared" si="1"/>
        <v>0</v>
      </c>
      <c r="D82" s="49">
        <v>10</v>
      </c>
    </row>
    <row r="83" spans="1:5" ht="13.8" hidden="1" thickBot="1">
      <c r="A83" s="1"/>
      <c r="B83" s="48" t="str">
        <f>'[1]Cálculo C. final 1ª fase'!GO2289</f>
        <v>ND</v>
      </c>
      <c r="C83" s="49">
        <f t="shared" si="1"/>
        <v>0</v>
      </c>
      <c r="D83" s="49">
        <v>10</v>
      </c>
    </row>
    <row r="84" spans="1:5" ht="13.8" hidden="1" thickBot="1">
      <c r="A84" s="1"/>
      <c r="B84" s="48" t="str">
        <f>'[1]Cálculo C. final 1ª fase'!GO2290</f>
        <v>ND</v>
      </c>
      <c r="C84" s="49">
        <f t="shared" si="1"/>
        <v>0</v>
      </c>
      <c r="D84" s="49">
        <v>10</v>
      </c>
    </row>
    <row r="85" spans="1:5" ht="13.8" hidden="1" thickBot="1">
      <c r="A85" s="1"/>
      <c r="B85" s="48" t="str">
        <f>'[1]Cálculo C. final 1ª fase'!GO2291</f>
        <v>ND</v>
      </c>
      <c r="C85" s="49">
        <f t="shared" si="1"/>
        <v>0</v>
      </c>
      <c r="D85" s="49">
        <v>10</v>
      </c>
    </row>
    <row r="86" spans="1:5" ht="13.8" hidden="1" thickBot="1">
      <c r="A86" s="1"/>
      <c r="B86" s="48" t="str">
        <f>'[1]Cálculo C. final 1ª fase'!GO2292</f>
        <v>ND</v>
      </c>
      <c r="C86" s="49">
        <f t="shared" si="1"/>
        <v>0</v>
      </c>
      <c r="D86" s="49">
        <v>10</v>
      </c>
      <c r="E86" s="1" t="s">
        <v>41</v>
      </c>
    </row>
    <row r="87" spans="1:5" ht="13.8" hidden="1" thickBot="1">
      <c r="A87" s="1"/>
      <c r="B87" s="51" t="s">
        <v>40</v>
      </c>
      <c r="C87" s="49">
        <f t="shared" si="1"/>
        <v>0</v>
      </c>
      <c r="D87" s="49">
        <v>10</v>
      </c>
    </row>
    <row r="88" spans="1:5" ht="13.8" hidden="1" thickBot="1">
      <c r="A88" s="1"/>
      <c r="B88" s="51" t="s">
        <v>40</v>
      </c>
      <c r="C88" s="49">
        <f t="shared" si="1"/>
        <v>0</v>
      </c>
      <c r="D88" s="49">
        <v>10</v>
      </c>
    </row>
    <row r="89" spans="1:5" ht="13.8" hidden="1" thickBot="1">
      <c r="A89" s="1"/>
      <c r="B89" s="48" t="str">
        <f>'[1]Cálculo C. final 1ª fase'!GO2295</f>
        <v>ND</v>
      </c>
      <c r="C89" s="49">
        <f t="shared" si="1"/>
        <v>0</v>
      </c>
      <c r="D89" s="49">
        <v>10</v>
      </c>
    </row>
    <row r="90" spans="1:5" ht="13.8" hidden="1" thickBot="1">
      <c r="A90" s="1"/>
      <c r="B90" s="48" t="str">
        <f>'[1]Cálculo C. final 1ª fase'!GO2296</f>
        <v>ND</v>
      </c>
      <c r="C90" s="49">
        <f t="shared" si="1"/>
        <v>0</v>
      </c>
      <c r="D90" s="49">
        <v>10</v>
      </c>
    </row>
    <row r="91" spans="1:5" ht="13.8" hidden="1" thickBot="1">
      <c r="A91" s="1"/>
      <c r="B91" s="48" t="str">
        <f>'[1]Cálculo C. final 1ª fase'!GO2297</f>
        <v>ND</v>
      </c>
      <c r="C91" s="49">
        <f t="shared" si="1"/>
        <v>0</v>
      </c>
      <c r="D91" s="49">
        <v>10</v>
      </c>
    </row>
    <row r="92" spans="1:5" ht="13.8" hidden="1" thickBot="1">
      <c r="A92" s="1"/>
      <c r="B92" s="48" t="str">
        <f>'[1]Cálculo C. final 1ª fase'!GO2298</f>
        <v>ND</v>
      </c>
      <c r="C92" s="49">
        <f t="shared" si="1"/>
        <v>0</v>
      </c>
      <c r="D92" s="49">
        <v>10</v>
      </c>
    </row>
    <row r="93" spans="1:5" ht="13.8" hidden="1" thickBot="1">
      <c r="A93" s="1"/>
      <c r="B93" s="48" t="str">
        <f>'[1]Cálculo C. final 1ª fase'!GO2299</f>
        <v>ND</v>
      </c>
      <c r="C93" s="49">
        <f t="shared" si="1"/>
        <v>0</v>
      </c>
      <c r="D93" s="49">
        <v>10</v>
      </c>
    </row>
    <row r="94" spans="1:5" ht="13.8" hidden="1" thickBot="1">
      <c r="A94" s="1"/>
      <c r="B94" s="48" t="str">
        <f>'[1]Cálculo C. final 1ª fase'!GO2300</f>
        <v>ND</v>
      </c>
      <c r="C94" s="49">
        <f t="shared" si="1"/>
        <v>0</v>
      </c>
      <c r="D94" s="49">
        <v>10</v>
      </c>
    </row>
    <row r="95" spans="1:5" ht="13.8" hidden="1" thickBot="1">
      <c r="A95" s="1"/>
      <c r="B95" s="48" t="str">
        <f>'[1]Cálculo C. final 1ª fase'!GO2301</f>
        <v>ND</v>
      </c>
      <c r="C95" s="49">
        <f t="shared" si="1"/>
        <v>0</v>
      </c>
      <c r="D95" s="49">
        <v>10</v>
      </c>
      <c r="E95" s="1"/>
    </row>
    <row r="96" spans="1:5" ht="13.8" hidden="1" thickBot="1">
      <c r="A96" s="1"/>
      <c r="B96" s="48" t="str">
        <f>'[1]Cálculo C. final 1ª fase'!GO2302</f>
        <v>ND</v>
      </c>
      <c r="C96" s="49">
        <f t="shared" si="1"/>
        <v>0</v>
      </c>
      <c r="D96" s="49">
        <v>10</v>
      </c>
    </row>
    <row r="97" spans="1:4" ht="13.8" hidden="1" thickBot="1">
      <c r="A97" s="1"/>
      <c r="B97" s="48" t="str">
        <f>'[1]Cálculo C. final 1ª fase'!GO2303</f>
        <v>ND</v>
      </c>
      <c r="C97" s="49">
        <f t="shared" si="1"/>
        <v>0</v>
      </c>
      <c r="D97" s="49">
        <v>10</v>
      </c>
    </row>
    <row r="98" spans="1:4" ht="13.8" hidden="1" thickBot="1">
      <c r="A98" s="1"/>
      <c r="B98" s="48" t="str">
        <f>'[1]Cálculo C. final 1ª fase'!GO2304</f>
        <v>ND</v>
      </c>
      <c r="C98" s="49">
        <f t="shared" si="1"/>
        <v>0</v>
      </c>
      <c r="D98" s="49">
        <v>10</v>
      </c>
    </row>
    <row r="99" spans="1:4">
      <c r="A99" s="56">
        <f t="shared" ref="A99" si="2">SUM(A3:A98)</f>
        <v>2628</v>
      </c>
      <c r="B99" s="56" t="s">
        <v>29</v>
      </c>
      <c r="C99" s="56">
        <f>SUM(C3:C98)</f>
        <v>1550</v>
      </c>
      <c r="D99" s="4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workbookViewId="0">
      <selection sqref="A1:XFD1048576"/>
    </sheetView>
  </sheetViews>
  <sheetFormatPr defaultRowHeight="13.2"/>
  <cols>
    <col min="1" max="1" width="9.6640625" customWidth="1"/>
    <col min="2" max="2" width="27.109375" style="48" customWidth="1"/>
    <col min="3" max="3" width="6.88671875" style="49" customWidth="1"/>
    <col min="4" max="4" width="9.109375" hidden="1" customWidth="1"/>
  </cols>
  <sheetData>
    <row r="2" spans="1:4" ht="13.8" thickBot="1">
      <c r="A2" s="42" t="s">
        <v>0</v>
      </c>
      <c r="B2" s="42" t="s">
        <v>39</v>
      </c>
      <c r="C2" s="42" t="s">
        <v>15</v>
      </c>
      <c r="D2" s="42" t="s">
        <v>15</v>
      </c>
    </row>
    <row r="3" spans="1:4" ht="13.8" thickBot="1">
      <c r="A3" s="43">
        <v>1</v>
      </c>
      <c r="B3" s="44" t="s">
        <v>61</v>
      </c>
      <c r="C3" s="45">
        <v>100</v>
      </c>
      <c r="D3" s="45">
        <v>100</v>
      </c>
    </row>
    <row r="4" spans="1:4" ht="13.8" thickBot="1">
      <c r="A4" s="43">
        <v>2</v>
      </c>
      <c r="B4" s="44" t="s">
        <v>98</v>
      </c>
      <c r="C4" s="45">
        <v>80</v>
      </c>
      <c r="D4" s="45">
        <v>80</v>
      </c>
    </row>
    <row r="5" spans="1:4" ht="13.8" thickBot="1">
      <c r="A5" s="46">
        <v>3</v>
      </c>
      <c r="B5" s="44" t="s">
        <v>6</v>
      </c>
      <c r="C5" s="47">
        <v>70</v>
      </c>
      <c r="D5" s="47">
        <v>70</v>
      </c>
    </row>
    <row r="6" spans="1:4" ht="13.8" thickBot="1">
      <c r="A6" s="46">
        <v>4</v>
      </c>
      <c r="B6" s="44" t="s">
        <v>64</v>
      </c>
      <c r="C6" s="47">
        <v>60</v>
      </c>
      <c r="D6" s="47">
        <v>60</v>
      </c>
    </row>
    <row r="7" spans="1:4" ht="13.8" thickBot="1">
      <c r="A7" s="46">
        <v>5</v>
      </c>
      <c r="B7" s="44" t="s">
        <v>18</v>
      </c>
      <c r="C7" s="47">
        <v>50</v>
      </c>
      <c r="D7" s="47">
        <v>50</v>
      </c>
    </row>
    <row r="8" spans="1:4" ht="13.8" thickBot="1">
      <c r="A8" s="46">
        <v>6</v>
      </c>
      <c r="B8" s="44" t="s">
        <v>91</v>
      </c>
      <c r="C8" s="47">
        <v>45</v>
      </c>
      <c r="D8" s="47">
        <v>45</v>
      </c>
    </row>
    <row r="9" spans="1:4" ht="13.8" thickBot="1">
      <c r="A9" s="46">
        <v>7</v>
      </c>
      <c r="B9" s="44" t="s">
        <v>77</v>
      </c>
      <c r="C9" s="47">
        <v>40</v>
      </c>
      <c r="D9" s="47">
        <v>40</v>
      </c>
    </row>
    <row r="10" spans="1:4" ht="13.8" thickBot="1">
      <c r="A10" s="46">
        <v>8</v>
      </c>
      <c r="B10" s="44" t="s">
        <v>78</v>
      </c>
      <c r="C10" s="47">
        <v>35</v>
      </c>
      <c r="D10" s="47">
        <v>35</v>
      </c>
    </row>
    <row r="11" spans="1:4">
      <c r="A11" s="1">
        <v>9</v>
      </c>
      <c r="B11" s="48" t="s">
        <v>17</v>
      </c>
      <c r="C11" s="49">
        <v>25</v>
      </c>
      <c r="D11" s="49">
        <v>25</v>
      </c>
    </row>
    <row r="12" spans="1:4">
      <c r="A12" s="1">
        <v>10</v>
      </c>
      <c r="B12" s="48" t="s">
        <v>2</v>
      </c>
      <c r="C12" s="49">
        <v>25</v>
      </c>
      <c r="D12" s="49">
        <v>25</v>
      </c>
    </row>
    <row r="13" spans="1:4">
      <c r="A13" s="1">
        <v>11</v>
      </c>
      <c r="B13" s="48" t="s">
        <v>94</v>
      </c>
      <c r="C13" s="49">
        <v>25</v>
      </c>
      <c r="D13" s="49">
        <v>25</v>
      </c>
    </row>
    <row r="14" spans="1:4">
      <c r="A14" s="1">
        <v>12</v>
      </c>
      <c r="B14" s="48" t="s">
        <v>44</v>
      </c>
      <c r="C14" s="49">
        <v>25</v>
      </c>
      <c r="D14" s="49">
        <v>25</v>
      </c>
    </row>
    <row r="15" spans="1:4">
      <c r="A15" s="1">
        <v>13</v>
      </c>
      <c r="B15" s="48" t="s">
        <v>65</v>
      </c>
      <c r="C15" s="49">
        <v>25</v>
      </c>
      <c r="D15" s="49">
        <v>25</v>
      </c>
    </row>
    <row r="16" spans="1:4">
      <c r="A16" s="1">
        <v>14</v>
      </c>
      <c r="B16" s="48" t="s">
        <v>105</v>
      </c>
      <c r="C16" s="49">
        <v>25</v>
      </c>
      <c r="D16" s="49">
        <v>25</v>
      </c>
    </row>
    <row r="17" spans="1:4">
      <c r="A17" s="1">
        <v>15</v>
      </c>
      <c r="B17" s="48" t="s">
        <v>88</v>
      </c>
      <c r="C17" s="49">
        <v>25</v>
      </c>
      <c r="D17" s="49">
        <v>25</v>
      </c>
    </row>
    <row r="18" spans="1:4" ht="13.8" thickBot="1">
      <c r="A18" s="43">
        <v>16</v>
      </c>
      <c r="B18" s="50" t="s">
        <v>99</v>
      </c>
      <c r="C18" s="45">
        <v>25</v>
      </c>
      <c r="D18" s="45">
        <v>25</v>
      </c>
    </row>
    <row r="19" spans="1:4">
      <c r="A19" s="1">
        <v>17</v>
      </c>
      <c r="B19" s="48" t="s">
        <v>58</v>
      </c>
      <c r="C19" s="49">
        <v>20</v>
      </c>
      <c r="D19" s="49">
        <v>20</v>
      </c>
    </row>
    <row r="20" spans="1:4">
      <c r="A20" s="1">
        <v>18</v>
      </c>
      <c r="B20" s="48" t="s">
        <v>7</v>
      </c>
      <c r="C20" s="49">
        <v>20</v>
      </c>
      <c r="D20" s="49">
        <v>20</v>
      </c>
    </row>
    <row r="21" spans="1:4">
      <c r="A21" s="1">
        <v>19</v>
      </c>
      <c r="B21" s="48" t="s">
        <v>101</v>
      </c>
      <c r="C21" s="49">
        <v>20</v>
      </c>
      <c r="D21" s="49">
        <v>20</v>
      </c>
    </row>
    <row r="22" spans="1:4">
      <c r="A22" s="1">
        <v>20</v>
      </c>
      <c r="B22" s="48" t="s">
        <v>52</v>
      </c>
      <c r="C22" s="49">
        <v>20</v>
      </c>
      <c r="D22" s="49">
        <v>20</v>
      </c>
    </row>
    <row r="23" spans="1:4">
      <c r="A23" s="1">
        <v>21</v>
      </c>
      <c r="B23" s="48" t="s">
        <v>31</v>
      </c>
      <c r="C23" s="49">
        <v>20</v>
      </c>
      <c r="D23" s="49">
        <v>20</v>
      </c>
    </row>
    <row r="24" spans="1:4">
      <c r="A24" s="1">
        <v>22</v>
      </c>
      <c r="B24" s="48" t="s">
        <v>95</v>
      </c>
      <c r="C24" s="49">
        <v>20</v>
      </c>
      <c r="D24" s="49">
        <v>20</v>
      </c>
    </row>
    <row r="25" spans="1:4">
      <c r="A25" s="1">
        <v>23</v>
      </c>
      <c r="B25" s="48" t="s">
        <v>93</v>
      </c>
      <c r="C25" s="49">
        <v>20</v>
      </c>
      <c r="D25" s="49">
        <v>20</v>
      </c>
    </row>
    <row r="26" spans="1:4">
      <c r="A26" s="1">
        <v>24</v>
      </c>
      <c r="B26" s="48" t="s">
        <v>55</v>
      </c>
      <c r="C26" s="49">
        <v>20</v>
      </c>
      <c r="D26" s="49">
        <v>20</v>
      </c>
    </row>
    <row r="27" spans="1:4">
      <c r="A27" s="1">
        <v>25</v>
      </c>
      <c r="B27" s="48" t="s">
        <v>66</v>
      </c>
      <c r="C27" s="49">
        <v>20</v>
      </c>
      <c r="D27" s="49">
        <v>20</v>
      </c>
    </row>
    <row r="28" spans="1:4">
      <c r="A28" s="1">
        <v>26</v>
      </c>
      <c r="B28" s="48" t="s">
        <v>3</v>
      </c>
      <c r="C28" s="49">
        <v>20</v>
      </c>
      <c r="D28" s="49">
        <v>20</v>
      </c>
    </row>
    <row r="29" spans="1:4">
      <c r="A29" s="1">
        <v>27</v>
      </c>
      <c r="B29" s="48" t="s">
        <v>106</v>
      </c>
      <c r="C29" s="49">
        <v>20</v>
      </c>
      <c r="D29" s="49">
        <v>20</v>
      </c>
    </row>
    <row r="30" spans="1:4">
      <c r="A30" s="1">
        <v>28</v>
      </c>
      <c r="B30" s="48" t="s">
        <v>97</v>
      </c>
      <c r="C30" s="49">
        <v>20</v>
      </c>
      <c r="D30" s="49">
        <v>20</v>
      </c>
    </row>
    <row r="31" spans="1:4">
      <c r="A31" s="1">
        <v>29</v>
      </c>
      <c r="B31" s="48" t="s">
        <v>47</v>
      </c>
      <c r="C31" s="49">
        <v>20</v>
      </c>
      <c r="D31" s="49">
        <v>20</v>
      </c>
    </row>
    <row r="32" spans="1:4">
      <c r="A32" s="1">
        <v>30</v>
      </c>
      <c r="B32" s="48" t="s">
        <v>30</v>
      </c>
      <c r="C32" s="49">
        <v>20</v>
      </c>
      <c r="D32" s="49">
        <v>20</v>
      </c>
    </row>
    <row r="33" spans="1:4">
      <c r="A33" s="1">
        <v>31</v>
      </c>
      <c r="B33" s="48" t="s">
        <v>79</v>
      </c>
      <c r="C33" s="49">
        <v>20</v>
      </c>
      <c r="D33" s="49">
        <v>20</v>
      </c>
    </row>
    <row r="34" spans="1:4" ht="13.8" thickBot="1">
      <c r="A34" s="43">
        <v>32</v>
      </c>
      <c r="B34" s="50" t="s">
        <v>107</v>
      </c>
      <c r="C34" s="45">
        <v>20</v>
      </c>
      <c r="D34" s="45">
        <v>20</v>
      </c>
    </row>
    <row r="35" spans="1:4">
      <c r="A35" s="1">
        <v>33</v>
      </c>
      <c r="B35" s="48" t="s">
        <v>96</v>
      </c>
      <c r="C35" s="49">
        <v>15</v>
      </c>
      <c r="D35" s="49">
        <v>15</v>
      </c>
    </row>
    <row r="36" spans="1:4">
      <c r="A36" s="1">
        <v>34</v>
      </c>
      <c r="B36" s="48" t="s">
        <v>84</v>
      </c>
      <c r="C36" s="49">
        <v>15</v>
      </c>
      <c r="D36" s="49">
        <v>15</v>
      </c>
    </row>
    <row r="37" spans="1:4">
      <c r="A37" s="1">
        <v>35</v>
      </c>
      <c r="B37" s="48" t="s">
        <v>32</v>
      </c>
      <c r="C37" s="49">
        <v>15</v>
      </c>
      <c r="D37" s="49">
        <v>15</v>
      </c>
    </row>
    <row r="38" spans="1:4">
      <c r="A38" s="1">
        <v>36</v>
      </c>
      <c r="B38" s="48" t="s">
        <v>34</v>
      </c>
      <c r="C38" s="49">
        <v>15</v>
      </c>
      <c r="D38" s="49">
        <v>15</v>
      </c>
    </row>
    <row r="39" spans="1:4">
      <c r="A39" s="1">
        <v>37</v>
      </c>
      <c r="B39" s="48" t="s">
        <v>67</v>
      </c>
      <c r="C39" s="49">
        <v>15</v>
      </c>
      <c r="D39" s="49">
        <v>15</v>
      </c>
    </row>
    <row r="40" spans="1:4">
      <c r="A40" s="1">
        <v>38</v>
      </c>
      <c r="B40" s="48" t="s">
        <v>50</v>
      </c>
      <c r="C40" s="49">
        <v>15</v>
      </c>
      <c r="D40" s="49">
        <v>15</v>
      </c>
    </row>
    <row r="41" spans="1:4">
      <c r="A41" s="1">
        <v>39</v>
      </c>
      <c r="B41" s="48" t="s">
        <v>54</v>
      </c>
      <c r="C41" s="49">
        <v>15</v>
      </c>
      <c r="D41" s="49">
        <v>15</v>
      </c>
    </row>
    <row r="42" spans="1:4">
      <c r="A42" s="1">
        <v>40</v>
      </c>
      <c r="B42" s="48" t="s">
        <v>108</v>
      </c>
      <c r="C42" s="49">
        <v>15</v>
      </c>
      <c r="D42" s="49">
        <v>15</v>
      </c>
    </row>
    <row r="43" spans="1:4">
      <c r="A43" s="1">
        <v>41</v>
      </c>
      <c r="B43" s="48" t="s">
        <v>57</v>
      </c>
      <c r="C43" s="49">
        <v>15</v>
      </c>
      <c r="D43" s="49">
        <v>15</v>
      </c>
    </row>
    <row r="44" spans="1:4">
      <c r="A44" s="1">
        <v>42</v>
      </c>
      <c r="B44" s="48" t="s">
        <v>90</v>
      </c>
      <c r="C44" s="49">
        <v>15</v>
      </c>
      <c r="D44" s="49">
        <v>15</v>
      </c>
    </row>
    <row r="45" spans="1:4">
      <c r="A45" s="1">
        <v>43</v>
      </c>
      <c r="B45" s="48" t="s">
        <v>109</v>
      </c>
      <c r="C45" s="49">
        <v>15</v>
      </c>
      <c r="D45" s="49">
        <v>15</v>
      </c>
    </row>
    <row r="46" spans="1:4">
      <c r="A46" s="1">
        <v>44</v>
      </c>
      <c r="B46" s="48" t="s">
        <v>102</v>
      </c>
      <c r="C46" s="49">
        <v>15</v>
      </c>
      <c r="D46" s="49">
        <v>15</v>
      </c>
    </row>
    <row r="47" spans="1:4">
      <c r="A47" s="1">
        <v>45</v>
      </c>
      <c r="B47" s="48" t="s">
        <v>86</v>
      </c>
      <c r="C47" s="49">
        <v>15</v>
      </c>
      <c r="D47" s="49">
        <v>15</v>
      </c>
    </row>
    <row r="48" spans="1:4">
      <c r="A48" s="1">
        <v>46</v>
      </c>
      <c r="B48" s="48" t="s">
        <v>43</v>
      </c>
      <c r="C48" s="49">
        <v>15</v>
      </c>
      <c r="D48" s="49">
        <v>15</v>
      </c>
    </row>
    <row r="49" spans="1:4">
      <c r="A49" s="1">
        <v>47</v>
      </c>
      <c r="B49" s="48" t="s">
        <v>56</v>
      </c>
      <c r="C49" s="49">
        <v>15</v>
      </c>
      <c r="D49" s="49">
        <v>15</v>
      </c>
    </row>
    <row r="50" spans="1:4">
      <c r="A50" s="1">
        <v>48</v>
      </c>
      <c r="B50" s="48" t="s">
        <v>83</v>
      </c>
      <c r="C50" s="49">
        <v>15</v>
      </c>
      <c r="D50" s="49">
        <v>15</v>
      </c>
    </row>
    <row r="51" spans="1:4">
      <c r="A51" s="1">
        <v>49</v>
      </c>
      <c r="B51" s="48" t="s">
        <v>81</v>
      </c>
      <c r="C51" s="49">
        <v>15</v>
      </c>
      <c r="D51" s="49">
        <v>15</v>
      </c>
    </row>
    <row r="52" spans="1:4">
      <c r="A52" s="1">
        <v>50</v>
      </c>
      <c r="B52" s="48" t="s">
        <v>40</v>
      </c>
      <c r="C52" s="49">
        <v>0</v>
      </c>
      <c r="D52" s="49">
        <v>15</v>
      </c>
    </row>
    <row r="53" spans="1:4">
      <c r="A53" s="1">
        <v>51</v>
      </c>
      <c r="B53" s="48" t="s">
        <v>40</v>
      </c>
      <c r="C53" s="49">
        <v>0</v>
      </c>
      <c r="D53" s="49">
        <v>15</v>
      </c>
    </row>
    <row r="54" spans="1:4" ht="13.8" thickBot="1">
      <c r="A54" s="1">
        <v>52</v>
      </c>
      <c r="B54" s="48" t="s">
        <v>40</v>
      </c>
      <c r="C54" s="49">
        <v>0</v>
      </c>
      <c r="D54" s="49">
        <v>15</v>
      </c>
    </row>
    <row r="55" spans="1:4" ht="13.8" hidden="1" thickBot="1">
      <c r="A55" s="1"/>
      <c r="B55" s="48" t="s">
        <v>40</v>
      </c>
      <c r="C55" s="49">
        <v>0</v>
      </c>
      <c r="D55" s="49">
        <v>15</v>
      </c>
    </row>
    <row r="56" spans="1:4" ht="13.8" hidden="1" thickBot="1">
      <c r="A56" s="1"/>
      <c r="B56" s="48" t="s">
        <v>40</v>
      </c>
      <c r="C56" s="49">
        <v>0</v>
      </c>
      <c r="D56" s="49">
        <v>15</v>
      </c>
    </row>
    <row r="57" spans="1:4" ht="13.8" hidden="1" thickBot="1">
      <c r="A57" s="1"/>
      <c r="B57" s="48" t="s">
        <v>40</v>
      </c>
      <c r="C57" s="49">
        <v>0</v>
      </c>
      <c r="D57" s="49">
        <v>15</v>
      </c>
    </row>
    <row r="58" spans="1:4" ht="13.8" hidden="1" thickBot="1">
      <c r="A58" s="1"/>
      <c r="B58" s="48" t="s">
        <v>40</v>
      </c>
      <c r="C58" s="49">
        <v>0</v>
      </c>
      <c r="D58" s="49">
        <v>15</v>
      </c>
    </row>
    <row r="59" spans="1:4" ht="13.8" hidden="1" thickBot="1">
      <c r="A59" s="1"/>
      <c r="B59" s="48" t="s">
        <v>40</v>
      </c>
      <c r="C59" s="49">
        <v>0</v>
      </c>
      <c r="D59" s="49">
        <v>15</v>
      </c>
    </row>
    <row r="60" spans="1:4" ht="13.8" hidden="1" thickBot="1">
      <c r="A60" s="1"/>
      <c r="B60" s="48" t="s">
        <v>40</v>
      </c>
      <c r="C60" s="49">
        <v>0</v>
      </c>
      <c r="D60" s="49">
        <v>15</v>
      </c>
    </row>
    <row r="61" spans="1:4" ht="13.8" hidden="1" thickBot="1">
      <c r="A61" s="1"/>
      <c r="B61" s="48" t="s">
        <v>40</v>
      </c>
      <c r="C61" s="49">
        <v>0</v>
      </c>
      <c r="D61" s="49">
        <v>15</v>
      </c>
    </row>
    <row r="62" spans="1:4" ht="13.8" hidden="1" thickBot="1">
      <c r="A62" s="1"/>
      <c r="B62" s="48" t="s">
        <v>40</v>
      </c>
      <c r="C62" s="49">
        <v>0</v>
      </c>
      <c r="D62" s="49">
        <v>15</v>
      </c>
    </row>
    <row r="63" spans="1:4" ht="13.8" hidden="1" thickBot="1">
      <c r="A63" s="1"/>
      <c r="B63" s="48" t="s">
        <v>40</v>
      </c>
      <c r="C63" s="49">
        <v>0</v>
      </c>
      <c r="D63" s="49">
        <v>15</v>
      </c>
    </row>
    <row r="64" spans="1:4" ht="13.8" hidden="1" thickBot="1">
      <c r="A64" s="1"/>
      <c r="B64" s="48" t="s">
        <v>40</v>
      </c>
      <c r="C64" s="49">
        <v>0</v>
      </c>
      <c r="D64" s="49">
        <v>15</v>
      </c>
    </row>
    <row r="65" spans="1:5" ht="13.8" hidden="1" thickBot="1">
      <c r="A65" s="1"/>
      <c r="B65" s="48" t="s">
        <v>40</v>
      </c>
      <c r="C65" s="49">
        <v>0</v>
      </c>
      <c r="D65" s="49">
        <v>15</v>
      </c>
    </row>
    <row r="66" spans="1:5" ht="13.8" hidden="1" thickBot="1">
      <c r="A66" s="43"/>
      <c r="B66" s="50" t="s">
        <v>40</v>
      </c>
      <c r="C66" s="45">
        <v>0</v>
      </c>
      <c r="D66" s="45">
        <v>15</v>
      </c>
    </row>
    <row r="67" spans="1:5" ht="13.8" hidden="1" thickBot="1">
      <c r="A67" s="1"/>
      <c r="B67" s="48" t="s">
        <v>40</v>
      </c>
      <c r="C67" s="49">
        <v>0</v>
      </c>
      <c r="D67" s="49">
        <v>10</v>
      </c>
    </row>
    <row r="68" spans="1:5" ht="13.8" hidden="1" thickBot="1">
      <c r="A68" s="1"/>
      <c r="B68" s="48" t="s">
        <v>40</v>
      </c>
      <c r="C68" s="49">
        <v>0</v>
      </c>
      <c r="D68" s="49">
        <v>10</v>
      </c>
    </row>
    <row r="69" spans="1:5" ht="13.8" hidden="1" thickBot="1">
      <c r="A69" s="1"/>
      <c r="B69" s="48" t="s">
        <v>40</v>
      </c>
      <c r="C69" s="49">
        <v>0</v>
      </c>
      <c r="D69" s="49">
        <v>10</v>
      </c>
    </row>
    <row r="70" spans="1:5" ht="13.8" hidden="1" thickBot="1">
      <c r="A70" s="1"/>
      <c r="B70" s="48" t="s">
        <v>40</v>
      </c>
      <c r="C70" s="49">
        <v>0</v>
      </c>
      <c r="D70" s="49">
        <v>10</v>
      </c>
    </row>
    <row r="71" spans="1:5" ht="13.8" hidden="1" thickBot="1">
      <c r="A71" s="1"/>
      <c r="B71" s="48" t="s">
        <v>40</v>
      </c>
      <c r="C71" s="49">
        <v>0</v>
      </c>
      <c r="D71" s="49">
        <v>10</v>
      </c>
    </row>
    <row r="72" spans="1:5" ht="13.8" hidden="1" thickBot="1">
      <c r="A72" s="1"/>
      <c r="B72" s="48" t="s">
        <v>40</v>
      </c>
      <c r="C72" s="49">
        <v>0</v>
      </c>
      <c r="D72" s="49">
        <v>10</v>
      </c>
    </row>
    <row r="73" spans="1:5" ht="13.8" hidden="1" thickBot="1">
      <c r="A73" s="1"/>
      <c r="B73" s="48" t="s">
        <v>40</v>
      </c>
      <c r="C73" s="49">
        <v>0</v>
      </c>
      <c r="D73" s="49">
        <v>10</v>
      </c>
      <c r="E73" s="1" t="s">
        <v>41</v>
      </c>
    </row>
    <row r="74" spans="1:5" ht="13.8" hidden="1" thickBot="1">
      <c r="A74" s="1"/>
      <c r="B74" s="48" t="s">
        <v>40</v>
      </c>
      <c r="C74" s="49">
        <v>0</v>
      </c>
      <c r="D74" s="49">
        <v>10</v>
      </c>
    </row>
    <row r="75" spans="1:5" ht="13.8" hidden="1" thickBot="1">
      <c r="A75" s="1"/>
      <c r="B75" s="48" t="s">
        <v>40</v>
      </c>
      <c r="C75" s="49">
        <v>0</v>
      </c>
      <c r="D75" s="49">
        <v>10</v>
      </c>
    </row>
    <row r="76" spans="1:5" ht="13.8" hidden="1" thickBot="1">
      <c r="A76" s="1"/>
      <c r="B76" s="48" t="s">
        <v>40</v>
      </c>
      <c r="C76" s="49">
        <v>0</v>
      </c>
      <c r="D76" s="49">
        <v>10</v>
      </c>
    </row>
    <row r="77" spans="1:5" ht="13.8" hidden="1" thickBot="1">
      <c r="A77" s="1"/>
      <c r="B77" s="48" t="s">
        <v>40</v>
      </c>
      <c r="C77" s="49">
        <v>0</v>
      </c>
      <c r="D77" s="49">
        <v>10</v>
      </c>
    </row>
    <row r="78" spans="1:5" ht="13.8" hidden="1" thickBot="1">
      <c r="A78" s="1"/>
      <c r="B78" s="48" t="s">
        <v>40</v>
      </c>
      <c r="C78" s="49">
        <v>0</v>
      </c>
      <c r="D78" s="49">
        <v>10</v>
      </c>
    </row>
    <row r="79" spans="1:5" ht="13.8" hidden="1" thickBot="1">
      <c r="A79" s="1"/>
      <c r="B79" s="48" t="s">
        <v>40</v>
      </c>
      <c r="C79" s="49">
        <v>0</v>
      </c>
      <c r="D79" s="49">
        <v>10</v>
      </c>
    </row>
    <row r="80" spans="1:5" ht="13.8" hidden="1" thickBot="1">
      <c r="A80" s="1"/>
      <c r="B80" s="48" t="s">
        <v>40</v>
      </c>
      <c r="C80" s="49">
        <v>0</v>
      </c>
      <c r="D80" s="49">
        <v>10</v>
      </c>
    </row>
    <row r="81" spans="1:5" ht="13.8" hidden="1" thickBot="1">
      <c r="A81" s="1"/>
      <c r="B81" s="48" t="s">
        <v>40</v>
      </c>
      <c r="C81" s="49">
        <v>0</v>
      </c>
      <c r="D81" s="49">
        <v>10</v>
      </c>
    </row>
    <row r="82" spans="1:5" ht="13.8" hidden="1" thickBot="1">
      <c r="A82" s="1"/>
      <c r="B82" s="48" t="s">
        <v>40</v>
      </c>
      <c r="C82" s="49">
        <v>0</v>
      </c>
      <c r="D82" s="49">
        <v>10</v>
      </c>
    </row>
    <row r="83" spans="1:5" ht="13.8" hidden="1" thickBot="1">
      <c r="A83" s="1"/>
      <c r="B83" s="48" t="s">
        <v>40</v>
      </c>
      <c r="C83" s="49">
        <v>0</v>
      </c>
      <c r="D83" s="49">
        <v>10</v>
      </c>
    </row>
    <row r="84" spans="1:5" ht="13.8" hidden="1" thickBot="1">
      <c r="A84" s="1"/>
      <c r="B84" s="48" t="s">
        <v>40</v>
      </c>
      <c r="C84" s="49">
        <v>0</v>
      </c>
      <c r="D84" s="49">
        <v>10</v>
      </c>
    </row>
    <row r="85" spans="1:5" ht="13.8" hidden="1" thickBot="1">
      <c r="A85" s="1"/>
      <c r="B85" s="48" t="s">
        <v>40</v>
      </c>
      <c r="C85" s="49">
        <v>0</v>
      </c>
      <c r="D85" s="49">
        <v>10</v>
      </c>
    </row>
    <row r="86" spans="1:5" ht="13.8" hidden="1" thickBot="1">
      <c r="A86" s="1"/>
      <c r="B86" s="48" t="s">
        <v>40</v>
      </c>
      <c r="C86" s="49">
        <v>0</v>
      </c>
      <c r="D86" s="49">
        <v>10</v>
      </c>
      <c r="E86" s="1" t="s">
        <v>41</v>
      </c>
    </row>
    <row r="87" spans="1:5" ht="13.8" hidden="1" thickBot="1">
      <c r="A87" s="1"/>
      <c r="B87" s="51" t="s">
        <v>40</v>
      </c>
      <c r="C87" s="49">
        <v>0</v>
      </c>
      <c r="D87" s="49">
        <v>10</v>
      </c>
    </row>
    <row r="88" spans="1:5" ht="13.8" hidden="1" thickBot="1">
      <c r="A88" s="1"/>
      <c r="B88" s="51" t="s">
        <v>40</v>
      </c>
      <c r="C88" s="49">
        <v>0</v>
      </c>
      <c r="D88" s="49">
        <v>10</v>
      </c>
    </row>
    <row r="89" spans="1:5" ht="13.8" hidden="1" thickBot="1">
      <c r="A89" s="1"/>
      <c r="B89" s="48" t="s">
        <v>40</v>
      </c>
      <c r="C89" s="49">
        <v>0</v>
      </c>
      <c r="D89" s="49">
        <v>10</v>
      </c>
    </row>
    <row r="90" spans="1:5" ht="13.8" hidden="1" thickBot="1">
      <c r="A90" s="1"/>
      <c r="B90" s="48" t="s">
        <v>40</v>
      </c>
      <c r="C90" s="49">
        <v>0</v>
      </c>
      <c r="D90" s="49">
        <v>10</v>
      </c>
    </row>
    <row r="91" spans="1:5" ht="13.8" hidden="1" thickBot="1">
      <c r="A91" s="1"/>
      <c r="B91" s="48" t="s">
        <v>40</v>
      </c>
      <c r="C91" s="49">
        <v>0</v>
      </c>
      <c r="D91" s="49">
        <v>10</v>
      </c>
    </row>
    <row r="92" spans="1:5" ht="13.8" hidden="1" thickBot="1">
      <c r="A92" s="1"/>
      <c r="B92" s="48" t="s">
        <v>40</v>
      </c>
      <c r="C92" s="49">
        <v>0</v>
      </c>
      <c r="D92" s="49">
        <v>10</v>
      </c>
    </row>
    <row r="93" spans="1:5" ht="13.8" hidden="1" thickBot="1">
      <c r="A93" s="1"/>
      <c r="B93" s="48" t="s">
        <v>40</v>
      </c>
      <c r="C93" s="49">
        <v>0</v>
      </c>
      <c r="D93" s="49">
        <v>10</v>
      </c>
    </row>
    <row r="94" spans="1:5" ht="13.8" hidden="1" thickBot="1">
      <c r="A94" s="1"/>
      <c r="B94" s="48" t="s">
        <v>40</v>
      </c>
      <c r="C94" s="49">
        <v>0</v>
      </c>
      <c r="D94" s="49">
        <v>10</v>
      </c>
    </row>
    <row r="95" spans="1:5" ht="13.8" hidden="1" thickBot="1">
      <c r="A95" s="1"/>
      <c r="B95" s="48" t="s">
        <v>40</v>
      </c>
      <c r="C95" s="49">
        <v>0</v>
      </c>
      <c r="D95" s="49">
        <v>10</v>
      </c>
      <c r="E95" s="1" t="s">
        <v>41</v>
      </c>
    </row>
    <row r="96" spans="1:5" ht="13.8" hidden="1" thickBot="1">
      <c r="A96" s="1"/>
      <c r="B96" s="48" t="s">
        <v>40</v>
      </c>
      <c r="C96" s="49">
        <v>0</v>
      </c>
      <c r="D96" s="49">
        <v>10</v>
      </c>
    </row>
    <row r="97" spans="1:4" ht="13.8" hidden="1" thickBot="1">
      <c r="A97" s="1"/>
      <c r="B97" s="48" t="s">
        <v>40</v>
      </c>
      <c r="C97" s="49">
        <v>0</v>
      </c>
      <c r="D97" s="49">
        <v>10</v>
      </c>
    </row>
    <row r="98" spans="1:4" ht="13.8" hidden="1" thickBot="1">
      <c r="A98" s="1"/>
      <c r="B98" s="48" t="s">
        <v>40</v>
      </c>
      <c r="C98" s="49">
        <v>0</v>
      </c>
      <c r="D98" s="49">
        <v>10</v>
      </c>
    </row>
    <row r="99" spans="1:4">
      <c r="A99" s="57">
        <v>1378</v>
      </c>
      <c r="B99" s="57" t="s">
        <v>29</v>
      </c>
      <c r="C99" s="57">
        <v>1255</v>
      </c>
      <c r="D99" s="49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topLeftCell="A28" workbookViewId="0">
      <selection activeCell="B46" sqref="B46"/>
    </sheetView>
  </sheetViews>
  <sheetFormatPr defaultRowHeight="13.2"/>
  <cols>
    <col min="1" max="1" width="9.6640625" bestFit="1" customWidth="1"/>
    <col min="2" max="2" width="27.109375" style="48" customWidth="1"/>
    <col min="3" max="3" width="6.88671875" style="49" bestFit="1" customWidth="1"/>
    <col min="4" max="4" width="9.109375" hidden="1" customWidth="1"/>
  </cols>
  <sheetData>
    <row r="2" spans="1:4" ht="13.8" thickBot="1">
      <c r="A2" s="42" t="s">
        <v>0</v>
      </c>
      <c r="B2" s="42" t="s">
        <v>39</v>
      </c>
      <c r="C2" s="42" t="s">
        <v>15</v>
      </c>
      <c r="D2" s="42" t="s">
        <v>15</v>
      </c>
    </row>
    <row r="3" spans="1:4" ht="13.8" thickBot="1">
      <c r="A3" s="43">
        <v>1</v>
      </c>
      <c r="B3" s="44" t="s">
        <v>61</v>
      </c>
      <c r="C3" s="45">
        <v>100</v>
      </c>
      <c r="D3" s="45">
        <v>100</v>
      </c>
    </row>
    <row r="4" spans="1:4" ht="13.8" thickBot="1">
      <c r="A4" s="43">
        <v>2</v>
      </c>
      <c r="B4" s="44" t="s">
        <v>52</v>
      </c>
      <c r="C4" s="45">
        <f>80+0.01</f>
        <v>80.010000000000005</v>
      </c>
      <c r="D4" s="45">
        <v>80</v>
      </c>
    </row>
    <row r="5" spans="1:4" ht="13.8" thickBot="1">
      <c r="A5" s="46">
        <v>3</v>
      </c>
      <c r="B5" s="44" t="s">
        <v>70</v>
      </c>
      <c r="C5" s="47">
        <v>70</v>
      </c>
      <c r="D5" s="47">
        <v>70</v>
      </c>
    </row>
    <row r="6" spans="1:4" ht="13.8" thickBot="1">
      <c r="A6" s="46">
        <v>4</v>
      </c>
      <c r="B6" s="44" t="s">
        <v>55</v>
      </c>
      <c r="C6" s="47">
        <v>60</v>
      </c>
      <c r="D6" s="47">
        <v>60</v>
      </c>
    </row>
    <row r="7" spans="1:4" ht="13.8" thickBot="1">
      <c r="A7" s="46">
        <v>5</v>
      </c>
      <c r="B7" s="44" t="s">
        <v>94</v>
      </c>
      <c r="C7" s="47">
        <v>50</v>
      </c>
      <c r="D7" s="47">
        <v>50</v>
      </c>
    </row>
    <row r="8" spans="1:4" ht="13.8" thickBot="1">
      <c r="A8" s="46">
        <v>6</v>
      </c>
      <c r="B8" s="44" t="s">
        <v>67</v>
      </c>
      <c r="C8" s="47">
        <v>45</v>
      </c>
      <c r="D8" s="47">
        <v>45</v>
      </c>
    </row>
    <row r="9" spans="1:4" ht="13.8" thickBot="1">
      <c r="A9" s="46">
        <v>7</v>
      </c>
      <c r="B9" s="44" t="s">
        <v>12</v>
      </c>
      <c r="C9" s="47">
        <v>40</v>
      </c>
      <c r="D9" s="47">
        <v>40</v>
      </c>
    </row>
    <row r="10" spans="1:4" ht="13.8" thickBot="1">
      <c r="A10" s="46">
        <v>8</v>
      </c>
      <c r="B10" s="44" t="s">
        <v>6</v>
      </c>
      <c r="C10" s="47">
        <v>35</v>
      </c>
      <c r="D10" s="47">
        <v>35</v>
      </c>
    </row>
    <row r="11" spans="1:4">
      <c r="A11" s="1">
        <v>9</v>
      </c>
      <c r="B11" s="48" t="s">
        <v>18</v>
      </c>
      <c r="C11" s="49">
        <v>25</v>
      </c>
      <c r="D11" s="49">
        <v>25</v>
      </c>
    </row>
    <row r="12" spans="1:4">
      <c r="A12" s="1">
        <v>10</v>
      </c>
      <c r="B12" s="48" t="s">
        <v>34</v>
      </c>
      <c r="C12" s="49">
        <v>25</v>
      </c>
      <c r="D12" s="49">
        <v>25</v>
      </c>
    </row>
    <row r="13" spans="1:4">
      <c r="A13" s="1">
        <v>11</v>
      </c>
      <c r="B13" s="48" t="s">
        <v>105</v>
      </c>
      <c r="C13" s="49">
        <v>25</v>
      </c>
      <c r="D13" s="49">
        <v>25</v>
      </c>
    </row>
    <row r="14" spans="1:4">
      <c r="A14" s="1">
        <v>12</v>
      </c>
      <c r="B14" s="48" t="s">
        <v>50</v>
      </c>
      <c r="C14" s="49">
        <v>25</v>
      </c>
      <c r="D14" s="49">
        <v>25</v>
      </c>
    </row>
    <row r="15" spans="1:4">
      <c r="A15" s="1">
        <v>13</v>
      </c>
      <c r="B15" s="48" t="s">
        <v>106</v>
      </c>
      <c r="C15" s="49">
        <v>25</v>
      </c>
      <c r="D15" s="49">
        <v>25</v>
      </c>
    </row>
    <row r="16" spans="1:4">
      <c r="A16" s="1">
        <v>14</v>
      </c>
      <c r="B16" s="48" t="s">
        <v>91</v>
      </c>
      <c r="C16" s="49">
        <v>25</v>
      </c>
      <c r="D16" s="49">
        <v>25</v>
      </c>
    </row>
    <row r="17" spans="1:4">
      <c r="A17" s="1">
        <v>15</v>
      </c>
      <c r="B17" s="48" t="s">
        <v>98</v>
      </c>
      <c r="C17" s="49">
        <v>25</v>
      </c>
      <c r="D17" s="49">
        <v>25</v>
      </c>
    </row>
    <row r="18" spans="1:4" ht="13.8" thickBot="1">
      <c r="A18" s="43">
        <v>16</v>
      </c>
      <c r="B18" s="50" t="s">
        <v>54</v>
      </c>
      <c r="C18" s="45">
        <v>25</v>
      </c>
      <c r="D18" s="45">
        <v>25</v>
      </c>
    </row>
    <row r="19" spans="1:4">
      <c r="A19" s="1">
        <v>17</v>
      </c>
      <c r="B19" s="48" t="s">
        <v>64</v>
      </c>
      <c r="C19" s="49">
        <v>20</v>
      </c>
      <c r="D19" s="49">
        <v>20</v>
      </c>
    </row>
    <row r="20" spans="1:4">
      <c r="A20" s="1">
        <v>18</v>
      </c>
      <c r="B20" s="48" t="s">
        <v>90</v>
      </c>
      <c r="C20" s="49">
        <v>20</v>
      </c>
      <c r="D20" s="49">
        <v>20</v>
      </c>
    </row>
    <row r="21" spans="1:4">
      <c r="A21" s="1">
        <v>19</v>
      </c>
      <c r="B21" s="48" t="s">
        <v>114</v>
      </c>
      <c r="C21" s="49">
        <v>20</v>
      </c>
      <c r="D21" s="49">
        <v>20</v>
      </c>
    </row>
    <row r="22" spans="1:4">
      <c r="A22" s="1">
        <v>20</v>
      </c>
      <c r="B22" s="48" t="s">
        <v>2</v>
      </c>
      <c r="C22" s="49">
        <v>20</v>
      </c>
      <c r="D22" s="49">
        <v>20</v>
      </c>
    </row>
    <row r="23" spans="1:4">
      <c r="A23" s="1">
        <v>21</v>
      </c>
      <c r="B23" s="48" t="s">
        <v>99</v>
      </c>
      <c r="C23" s="49">
        <v>20</v>
      </c>
      <c r="D23" s="49">
        <v>20</v>
      </c>
    </row>
    <row r="24" spans="1:4">
      <c r="A24" s="1">
        <v>22</v>
      </c>
      <c r="B24" s="48" t="s">
        <v>65</v>
      </c>
      <c r="C24" s="49">
        <v>20</v>
      </c>
      <c r="D24" s="49">
        <v>20</v>
      </c>
    </row>
    <row r="25" spans="1:4">
      <c r="A25" s="1">
        <v>23</v>
      </c>
      <c r="B25" s="48" t="s">
        <v>78</v>
      </c>
      <c r="C25" s="49">
        <v>20</v>
      </c>
      <c r="D25" s="49">
        <v>20</v>
      </c>
    </row>
    <row r="26" spans="1:4">
      <c r="A26" s="1">
        <v>24</v>
      </c>
      <c r="B26" s="48" t="s">
        <v>20</v>
      </c>
      <c r="C26" s="49">
        <v>20</v>
      </c>
      <c r="D26" s="49">
        <v>20</v>
      </c>
    </row>
    <row r="27" spans="1:4">
      <c r="A27" s="1">
        <v>25</v>
      </c>
      <c r="B27" s="48" t="s">
        <v>113</v>
      </c>
      <c r="C27" s="49">
        <v>20</v>
      </c>
      <c r="D27" s="49">
        <v>20</v>
      </c>
    </row>
    <row r="28" spans="1:4">
      <c r="A28" s="1">
        <v>26</v>
      </c>
      <c r="B28" s="48" t="s">
        <v>58</v>
      </c>
      <c r="C28" s="49">
        <v>20</v>
      </c>
      <c r="D28" s="49">
        <v>20</v>
      </c>
    </row>
    <row r="29" spans="1:4">
      <c r="A29" s="1">
        <v>27</v>
      </c>
      <c r="B29" s="48" t="s">
        <v>32</v>
      </c>
      <c r="C29" s="49">
        <v>20</v>
      </c>
      <c r="D29" s="49">
        <v>20</v>
      </c>
    </row>
    <row r="30" spans="1:4">
      <c r="A30" s="1">
        <v>28</v>
      </c>
      <c r="B30" s="48" t="s">
        <v>31</v>
      </c>
      <c r="C30" s="49">
        <v>20</v>
      </c>
      <c r="D30" s="49">
        <v>20</v>
      </c>
    </row>
    <row r="31" spans="1:4">
      <c r="A31" s="1">
        <v>29</v>
      </c>
      <c r="B31" s="48" t="s">
        <v>17</v>
      </c>
      <c r="C31" s="49">
        <v>20</v>
      </c>
      <c r="D31" s="49">
        <v>20</v>
      </c>
    </row>
    <row r="32" spans="1:4">
      <c r="A32" s="1">
        <v>30</v>
      </c>
      <c r="B32" s="48" t="s">
        <v>30</v>
      </c>
      <c r="C32" s="49">
        <v>20</v>
      </c>
      <c r="D32" s="49">
        <v>20</v>
      </c>
    </row>
    <row r="33" spans="1:4">
      <c r="A33" s="1">
        <v>31</v>
      </c>
      <c r="B33" s="48" t="s">
        <v>88</v>
      </c>
      <c r="C33" s="49">
        <v>20</v>
      </c>
      <c r="D33" s="49">
        <v>20</v>
      </c>
    </row>
    <row r="34" spans="1:4" ht="13.8" thickBot="1">
      <c r="A34" s="43">
        <v>32</v>
      </c>
      <c r="B34" s="50" t="s">
        <v>108</v>
      </c>
      <c r="C34" s="45">
        <v>20</v>
      </c>
      <c r="D34" s="45">
        <v>20</v>
      </c>
    </row>
    <row r="35" spans="1:4">
      <c r="A35" s="1">
        <v>33</v>
      </c>
      <c r="B35" s="48" t="s">
        <v>112</v>
      </c>
      <c r="C35" s="49">
        <v>15</v>
      </c>
      <c r="D35" s="49">
        <v>15</v>
      </c>
    </row>
    <row r="36" spans="1:4">
      <c r="A36" s="1">
        <v>34</v>
      </c>
      <c r="B36" s="48" t="s">
        <v>43</v>
      </c>
      <c r="C36" s="49">
        <v>15</v>
      </c>
      <c r="D36" s="49">
        <v>15</v>
      </c>
    </row>
    <row r="37" spans="1:4">
      <c r="A37" s="1">
        <v>35</v>
      </c>
      <c r="B37" s="48" t="s">
        <v>7</v>
      </c>
      <c r="C37" s="49">
        <v>15</v>
      </c>
      <c r="D37" s="49">
        <v>15</v>
      </c>
    </row>
    <row r="38" spans="1:4">
      <c r="A38" s="1">
        <v>36</v>
      </c>
      <c r="B38" s="48" t="s">
        <v>110</v>
      </c>
      <c r="C38" s="49">
        <v>15</v>
      </c>
      <c r="D38" s="49">
        <v>15</v>
      </c>
    </row>
    <row r="39" spans="1:4">
      <c r="A39" s="1">
        <v>37</v>
      </c>
      <c r="B39" s="48" t="s">
        <v>111</v>
      </c>
      <c r="C39" s="49">
        <v>15</v>
      </c>
      <c r="D39" s="49">
        <v>15</v>
      </c>
    </row>
    <row r="40" spans="1:4">
      <c r="A40" s="1">
        <v>38</v>
      </c>
      <c r="B40" s="48" t="s">
        <v>96</v>
      </c>
      <c r="C40" s="49">
        <v>15</v>
      </c>
      <c r="D40" s="49">
        <v>15</v>
      </c>
    </row>
    <row r="41" spans="1:4">
      <c r="A41" s="1">
        <v>39</v>
      </c>
      <c r="B41" s="48" t="s">
        <v>93</v>
      </c>
      <c r="C41" s="49">
        <v>15</v>
      </c>
      <c r="D41" s="49">
        <v>15</v>
      </c>
    </row>
    <row r="42" spans="1:4">
      <c r="A42" s="1">
        <v>40</v>
      </c>
      <c r="B42" s="48" t="s">
        <v>66</v>
      </c>
      <c r="C42" s="49">
        <v>15</v>
      </c>
      <c r="D42" s="49">
        <v>15</v>
      </c>
    </row>
    <row r="43" spans="1:4">
      <c r="A43" s="1">
        <v>41</v>
      </c>
      <c r="B43" s="48" t="s">
        <v>84</v>
      </c>
      <c r="C43" s="49">
        <v>15</v>
      </c>
      <c r="D43" s="49">
        <v>15</v>
      </c>
    </row>
    <row r="44" spans="1:4">
      <c r="A44" s="1">
        <v>42</v>
      </c>
      <c r="B44" s="48" t="s">
        <v>95</v>
      </c>
      <c r="C44" s="49">
        <v>15</v>
      </c>
      <c r="D44" s="49">
        <v>15</v>
      </c>
    </row>
    <row r="45" spans="1:4">
      <c r="A45" s="1">
        <v>43</v>
      </c>
      <c r="B45" s="48" t="s">
        <v>47</v>
      </c>
      <c r="C45" s="49">
        <v>15</v>
      </c>
      <c r="D45" s="49">
        <v>15</v>
      </c>
    </row>
    <row r="46" spans="1:4" ht="13.8" thickBot="1">
      <c r="A46" s="1">
        <v>44</v>
      </c>
      <c r="B46" s="48" t="s">
        <v>115</v>
      </c>
      <c r="C46" s="49">
        <v>15</v>
      </c>
      <c r="D46" s="49">
        <v>15</v>
      </c>
    </row>
    <row r="47" spans="1:4" ht="13.8" hidden="1" thickBot="1">
      <c r="A47" s="1"/>
      <c r="B47" s="48" t="s">
        <v>40</v>
      </c>
      <c r="C47" s="49">
        <v>0</v>
      </c>
      <c r="D47" s="49">
        <v>15</v>
      </c>
    </row>
    <row r="48" spans="1:4" ht="13.8" hidden="1" thickBot="1">
      <c r="A48" s="1"/>
      <c r="B48" s="48" t="s">
        <v>40</v>
      </c>
      <c r="C48" s="49">
        <v>0</v>
      </c>
      <c r="D48" s="49">
        <v>15</v>
      </c>
    </row>
    <row r="49" spans="1:4" ht="13.8" hidden="1" thickBot="1">
      <c r="A49" s="1"/>
      <c r="B49" s="48" t="s">
        <v>40</v>
      </c>
      <c r="C49" s="49">
        <v>0</v>
      </c>
      <c r="D49" s="49">
        <v>15</v>
      </c>
    </row>
    <row r="50" spans="1:4" ht="13.8" hidden="1" thickBot="1">
      <c r="A50" s="1"/>
      <c r="B50" s="48" t="s">
        <v>40</v>
      </c>
      <c r="C50" s="49">
        <v>0</v>
      </c>
      <c r="D50" s="49">
        <v>15</v>
      </c>
    </row>
    <row r="51" spans="1:4" ht="13.8" hidden="1" thickBot="1">
      <c r="A51" s="1"/>
      <c r="B51" s="48" t="s">
        <v>40</v>
      </c>
      <c r="C51" s="49">
        <v>0</v>
      </c>
      <c r="D51" s="49">
        <v>15</v>
      </c>
    </row>
    <row r="52" spans="1:4" ht="13.8" hidden="1" thickBot="1">
      <c r="A52" s="1"/>
      <c r="B52" s="48" t="s">
        <v>40</v>
      </c>
      <c r="C52" s="49">
        <v>0</v>
      </c>
      <c r="D52" s="49">
        <v>15</v>
      </c>
    </row>
    <row r="53" spans="1:4" ht="13.8" hidden="1" thickBot="1">
      <c r="A53" s="1"/>
      <c r="B53" s="48" t="s">
        <v>40</v>
      </c>
      <c r="C53" s="49">
        <v>0</v>
      </c>
      <c r="D53" s="49">
        <v>15</v>
      </c>
    </row>
    <row r="54" spans="1:4" ht="13.8" hidden="1" thickBot="1">
      <c r="A54" s="1"/>
      <c r="B54" s="48" t="s">
        <v>40</v>
      </c>
      <c r="C54" s="49">
        <v>0</v>
      </c>
      <c r="D54" s="49">
        <v>15</v>
      </c>
    </row>
    <row r="55" spans="1:4" ht="13.8" hidden="1" thickBot="1">
      <c r="A55" s="1"/>
      <c r="B55" s="48" t="s">
        <v>40</v>
      </c>
      <c r="C55" s="49">
        <v>0</v>
      </c>
      <c r="D55" s="49">
        <v>15</v>
      </c>
    </row>
    <row r="56" spans="1:4" ht="13.8" hidden="1" thickBot="1">
      <c r="A56" s="1"/>
      <c r="B56" s="48" t="s">
        <v>40</v>
      </c>
      <c r="C56" s="49">
        <v>0</v>
      </c>
      <c r="D56" s="49">
        <v>15</v>
      </c>
    </row>
    <row r="57" spans="1:4" ht="13.8" hidden="1" thickBot="1">
      <c r="A57" s="1"/>
      <c r="B57" s="48" t="s">
        <v>40</v>
      </c>
      <c r="C57" s="49">
        <v>0</v>
      </c>
      <c r="D57" s="49">
        <v>15</v>
      </c>
    </row>
    <row r="58" spans="1:4" ht="13.8" hidden="1" thickBot="1">
      <c r="A58" s="1"/>
      <c r="B58" s="48" t="s">
        <v>40</v>
      </c>
      <c r="C58" s="49">
        <v>0</v>
      </c>
      <c r="D58" s="49">
        <v>15</v>
      </c>
    </row>
    <row r="59" spans="1:4" ht="13.8" hidden="1" thickBot="1">
      <c r="A59" s="1"/>
      <c r="B59" s="48" t="s">
        <v>40</v>
      </c>
      <c r="C59" s="49">
        <v>0</v>
      </c>
      <c r="D59" s="49">
        <v>15</v>
      </c>
    </row>
    <row r="60" spans="1:4" ht="13.8" hidden="1" thickBot="1">
      <c r="A60" s="1"/>
      <c r="B60" s="48" t="s">
        <v>40</v>
      </c>
      <c r="C60" s="49">
        <v>0</v>
      </c>
      <c r="D60" s="49">
        <v>15</v>
      </c>
    </row>
    <row r="61" spans="1:4" ht="13.8" hidden="1" thickBot="1">
      <c r="A61" s="1"/>
      <c r="B61" s="48" t="s">
        <v>40</v>
      </c>
      <c r="C61" s="49">
        <v>0</v>
      </c>
      <c r="D61" s="49">
        <v>15</v>
      </c>
    </row>
    <row r="62" spans="1:4" ht="13.8" hidden="1" thickBot="1">
      <c r="A62" s="1"/>
      <c r="B62" s="48" t="s">
        <v>40</v>
      </c>
      <c r="C62" s="49">
        <v>0</v>
      </c>
      <c r="D62" s="49">
        <v>15</v>
      </c>
    </row>
    <row r="63" spans="1:4" ht="13.8" hidden="1" thickBot="1">
      <c r="A63" s="1"/>
      <c r="B63" s="48" t="s">
        <v>40</v>
      </c>
      <c r="C63" s="49">
        <v>0</v>
      </c>
      <c r="D63" s="49">
        <v>15</v>
      </c>
    </row>
    <row r="64" spans="1:4" ht="13.8" hidden="1" thickBot="1">
      <c r="A64" s="1"/>
      <c r="B64" s="48" t="s">
        <v>40</v>
      </c>
      <c r="C64" s="49">
        <v>0</v>
      </c>
      <c r="D64" s="49">
        <v>15</v>
      </c>
    </row>
    <row r="65" spans="1:5" ht="13.8" hidden="1" thickBot="1">
      <c r="A65" s="1"/>
      <c r="B65" s="48" t="s">
        <v>40</v>
      </c>
      <c r="C65" s="49">
        <v>0</v>
      </c>
      <c r="D65" s="49">
        <v>15</v>
      </c>
    </row>
    <row r="66" spans="1:5" ht="13.8" hidden="1" thickBot="1">
      <c r="A66" s="43"/>
      <c r="B66" s="50" t="s">
        <v>40</v>
      </c>
      <c r="C66" s="45">
        <v>0</v>
      </c>
      <c r="D66" s="45">
        <v>15</v>
      </c>
    </row>
    <row r="67" spans="1:5" ht="13.8" hidden="1" thickBot="1">
      <c r="A67" s="1"/>
      <c r="B67" s="48" t="s">
        <v>40</v>
      </c>
      <c r="C67" s="49">
        <v>0</v>
      </c>
      <c r="D67" s="49">
        <v>10</v>
      </c>
    </row>
    <row r="68" spans="1:5" ht="13.8" hidden="1" thickBot="1">
      <c r="A68" s="1"/>
      <c r="B68" s="48" t="s">
        <v>40</v>
      </c>
      <c r="C68" s="49">
        <v>0</v>
      </c>
      <c r="D68" s="49">
        <v>10</v>
      </c>
    </row>
    <row r="69" spans="1:5" ht="13.8" hidden="1" thickBot="1">
      <c r="A69" s="1"/>
      <c r="B69" s="48" t="s">
        <v>40</v>
      </c>
      <c r="C69" s="49">
        <v>0</v>
      </c>
      <c r="D69" s="49">
        <v>10</v>
      </c>
    </row>
    <row r="70" spans="1:5" ht="13.8" hidden="1" thickBot="1">
      <c r="A70" s="1"/>
      <c r="B70" s="48" t="s">
        <v>40</v>
      </c>
      <c r="C70" s="49">
        <v>0</v>
      </c>
      <c r="D70" s="49">
        <v>10</v>
      </c>
    </row>
    <row r="71" spans="1:5" ht="13.8" hidden="1" thickBot="1">
      <c r="A71" s="1"/>
      <c r="B71" s="48" t="s">
        <v>40</v>
      </c>
      <c r="C71" s="49">
        <v>0</v>
      </c>
      <c r="D71" s="49">
        <v>10</v>
      </c>
    </row>
    <row r="72" spans="1:5" ht="13.8" hidden="1" thickBot="1">
      <c r="A72" s="1"/>
      <c r="B72" s="48" t="s">
        <v>40</v>
      </c>
      <c r="C72" s="49">
        <v>0</v>
      </c>
      <c r="D72" s="49">
        <v>10</v>
      </c>
    </row>
    <row r="73" spans="1:5" ht="13.8" hidden="1" thickBot="1">
      <c r="A73" s="1"/>
      <c r="B73" s="48" t="s">
        <v>40</v>
      </c>
      <c r="C73" s="49">
        <v>0</v>
      </c>
      <c r="D73" s="49">
        <v>10</v>
      </c>
      <c r="E73" s="1" t="s">
        <v>41</v>
      </c>
    </row>
    <row r="74" spans="1:5" ht="13.8" hidden="1" thickBot="1">
      <c r="A74" s="1"/>
      <c r="B74" s="48" t="s">
        <v>40</v>
      </c>
      <c r="C74" s="49">
        <v>0</v>
      </c>
      <c r="D74" s="49">
        <v>10</v>
      </c>
    </row>
    <row r="75" spans="1:5" ht="13.8" hidden="1" thickBot="1">
      <c r="A75" s="1"/>
      <c r="B75" s="48" t="s">
        <v>40</v>
      </c>
      <c r="C75" s="49">
        <v>0</v>
      </c>
      <c r="D75" s="49">
        <v>10</v>
      </c>
    </row>
    <row r="76" spans="1:5" ht="13.8" hidden="1" thickBot="1">
      <c r="A76" s="1"/>
      <c r="B76" s="48" t="s">
        <v>40</v>
      </c>
      <c r="C76" s="49">
        <v>0</v>
      </c>
      <c r="D76" s="49">
        <v>10</v>
      </c>
    </row>
    <row r="77" spans="1:5" ht="13.8" hidden="1" thickBot="1">
      <c r="A77" s="1"/>
      <c r="B77" s="48" t="s">
        <v>40</v>
      </c>
      <c r="C77" s="49">
        <v>0</v>
      </c>
      <c r="D77" s="49">
        <v>10</v>
      </c>
    </row>
    <row r="78" spans="1:5" ht="13.8" hidden="1" thickBot="1">
      <c r="A78" s="1"/>
      <c r="B78" s="48" t="s">
        <v>40</v>
      </c>
      <c r="C78" s="49">
        <v>0</v>
      </c>
      <c r="D78" s="49">
        <v>10</v>
      </c>
    </row>
    <row r="79" spans="1:5" ht="13.8" hidden="1" thickBot="1">
      <c r="A79" s="1"/>
      <c r="B79" s="48" t="s">
        <v>40</v>
      </c>
      <c r="C79" s="49">
        <v>0</v>
      </c>
      <c r="D79" s="49">
        <v>10</v>
      </c>
    </row>
    <row r="80" spans="1:5" ht="13.8" hidden="1" thickBot="1">
      <c r="A80" s="1"/>
      <c r="B80" s="48" t="s">
        <v>40</v>
      </c>
      <c r="C80" s="49">
        <v>0</v>
      </c>
      <c r="D80" s="49">
        <v>10</v>
      </c>
    </row>
    <row r="81" spans="1:5" ht="13.8" hidden="1" thickBot="1">
      <c r="A81" s="1"/>
      <c r="B81" s="48" t="s">
        <v>40</v>
      </c>
      <c r="C81" s="49">
        <v>0</v>
      </c>
      <c r="D81" s="49">
        <v>10</v>
      </c>
    </row>
    <row r="82" spans="1:5" ht="13.8" hidden="1" thickBot="1">
      <c r="A82" s="1"/>
      <c r="B82" s="48" t="s">
        <v>40</v>
      </c>
      <c r="C82" s="49">
        <v>0</v>
      </c>
      <c r="D82" s="49">
        <v>10</v>
      </c>
    </row>
    <row r="83" spans="1:5" ht="13.8" hidden="1" thickBot="1">
      <c r="A83" s="1"/>
      <c r="B83" s="48" t="s">
        <v>40</v>
      </c>
      <c r="C83" s="49">
        <v>0</v>
      </c>
      <c r="D83" s="49">
        <v>10</v>
      </c>
    </row>
    <row r="84" spans="1:5" ht="13.8" hidden="1" thickBot="1">
      <c r="A84" s="1"/>
      <c r="B84" s="48" t="s">
        <v>40</v>
      </c>
      <c r="C84" s="49">
        <v>0</v>
      </c>
      <c r="D84" s="49">
        <v>10</v>
      </c>
    </row>
    <row r="85" spans="1:5" ht="13.8" hidden="1" thickBot="1">
      <c r="A85" s="1"/>
      <c r="B85" s="48" t="s">
        <v>40</v>
      </c>
      <c r="C85" s="49">
        <v>0</v>
      </c>
      <c r="D85" s="49">
        <v>10</v>
      </c>
    </row>
    <row r="86" spans="1:5" ht="13.8" hidden="1" thickBot="1">
      <c r="A86" s="1"/>
      <c r="B86" s="48" t="s">
        <v>40</v>
      </c>
      <c r="C86" s="49">
        <v>0</v>
      </c>
      <c r="D86" s="49">
        <v>10</v>
      </c>
      <c r="E86" s="1" t="s">
        <v>41</v>
      </c>
    </row>
    <row r="87" spans="1:5" ht="13.8" hidden="1" thickBot="1">
      <c r="A87" s="1"/>
      <c r="B87" s="51" t="s">
        <v>40</v>
      </c>
      <c r="C87" s="49">
        <v>0</v>
      </c>
      <c r="D87" s="49">
        <v>10</v>
      </c>
    </row>
    <row r="88" spans="1:5" ht="13.8" hidden="1" thickBot="1">
      <c r="A88" s="1"/>
      <c r="B88" s="51" t="s">
        <v>40</v>
      </c>
      <c r="C88" s="49">
        <v>0</v>
      </c>
      <c r="D88" s="49">
        <v>10</v>
      </c>
    </row>
    <row r="89" spans="1:5" ht="13.8" hidden="1" thickBot="1">
      <c r="A89" s="1"/>
      <c r="B89" s="48" t="s">
        <v>40</v>
      </c>
      <c r="C89" s="49">
        <v>0</v>
      </c>
      <c r="D89" s="49">
        <v>10</v>
      </c>
    </row>
    <row r="90" spans="1:5" ht="13.8" hidden="1" thickBot="1">
      <c r="A90" s="1"/>
      <c r="B90" s="48" t="s">
        <v>40</v>
      </c>
      <c r="C90" s="49">
        <v>0</v>
      </c>
      <c r="D90" s="49">
        <v>10</v>
      </c>
    </row>
    <row r="91" spans="1:5" ht="13.8" hidden="1" thickBot="1">
      <c r="A91" s="1"/>
      <c r="B91" s="48" t="s">
        <v>40</v>
      </c>
      <c r="C91" s="49">
        <v>0</v>
      </c>
      <c r="D91" s="49">
        <v>10</v>
      </c>
    </row>
    <row r="92" spans="1:5" ht="13.8" hidden="1" thickBot="1">
      <c r="A92" s="1"/>
      <c r="B92" s="48" t="s">
        <v>40</v>
      </c>
      <c r="C92" s="49">
        <v>0</v>
      </c>
      <c r="D92" s="49">
        <v>10</v>
      </c>
    </row>
    <row r="93" spans="1:5" ht="13.8" hidden="1" thickBot="1">
      <c r="A93" s="1"/>
      <c r="B93" s="48" t="s">
        <v>40</v>
      </c>
      <c r="C93" s="49">
        <v>0</v>
      </c>
      <c r="D93" s="49">
        <v>10</v>
      </c>
    </row>
    <row r="94" spans="1:5" ht="13.8" hidden="1" thickBot="1">
      <c r="A94" s="1"/>
      <c r="B94" s="48" t="s">
        <v>40</v>
      </c>
      <c r="C94" s="49">
        <v>0</v>
      </c>
      <c r="D94" s="49">
        <v>10</v>
      </c>
    </row>
    <row r="95" spans="1:5" ht="13.8" hidden="1" thickBot="1">
      <c r="A95" s="1"/>
      <c r="B95" s="48" t="s">
        <v>40</v>
      </c>
      <c r="C95" s="49">
        <v>0</v>
      </c>
      <c r="D95" s="49">
        <v>10</v>
      </c>
      <c r="E95" s="1" t="s">
        <v>41</v>
      </c>
    </row>
    <row r="96" spans="1:5" ht="13.8" hidden="1" thickBot="1">
      <c r="A96" s="1"/>
      <c r="B96" s="48" t="s">
        <v>40</v>
      </c>
      <c r="C96" s="49">
        <v>0</v>
      </c>
      <c r="D96" s="49">
        <v>10</v>
      </c>
    </row>
    <row r="97" spans="1:4" ht="13.8" hidden="1" thickBot="1">
      <c r="A97" s="1"/>
      <c r="B97" s="48" t="s">
        <v>40</v>
      </c>
      <c r="C97" s="49">
        <v>0</v>
      </c>
      <c r="D97" s="49">
        <v>10</v>
      </c>
    </row>
    <row r="98" spans="1:4" ht="13.8" hidden="1" thickBot="1">
      <c r="A98" s="1"/>
      <c r="B98" s="48" t="s">
        <v>40</v>
      </c>
      <c r="C98" s="49">
        <v>0</v>
      </c>
      <c r="D98" s="49">
        <v>10</v>
      </c>
    </row>
    <row r="99" spans="1:4">
      <c r="A99" s="57">
        <v>990</v>
      </c>
      <c r="B99" s="57" t="s">
        <v>29</v>
      </c>
      <c r="C99" s="57">
        <v>1180</v>
      </c>
      <c r="D99" s="4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Individual</vt:lpstr>
      <vt:lpstr>Grêmio</vt:lpstr>
      <vt:lpstr>Participantes Lista</vt:lpstr>
      <vt:lpstr>SESC</vt:lpstr>
      <vt:lpstr>Itabaiana</vt:lpstr>
      <vt:lpstr>Sapé</vt:lpstr>
      <vt:lpstr>João Pessoa</vt:lpstr>
      <vt:lpstr>Et05</vt:lpstr>
      <vt:lpstr>Grêmio!Area_de_impressao</vt:lpstr>
      <vt:lpstr>Individual!Area_de_impressao</vt:lpstr>
      <vt:lpstr>Individual!Titulos_de_impressao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 Econômica Federal</dc:creator>
  <cp:lastModifiedBy>Fabio Villar</cp:lastModifiedBy>
  <cp:lastPrinted>2017-09-11T20:57:32Z</cp:lastPrinted>
  <dcterms:created xsi:type="dcterms:W3CDTF">2008-05-06T17:08:07Z</dcterms:created>
  <dcterms:modified xsi:type="dcterms:W3CDTF">2017-09-12T20:17:17Z</dcterms:modified>
</cp:coreProperties>
</file>