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dm-fs-01.vdm-intra.net\datastore02$\folders\scae101\Desktop\"/>
    </mc:Choice>
  </mc:AlternateContent>
  <bookViews>
    <workbookView xWindow="0" yWindow="0" windowWidth="23040" windowHeight="9060"/>
  </bookViews>
  <sheets>
    <sheet name="Spielplan_10Teams2Grp" sheetId="1" r:id="rId1"/>
  </sheets>
  <definedNames>
    <definedName name="_xlnm.Print_Area" localSheetId="0">Spielplan_10Teams2Grp!$A$1:$P$64</definedName>
  </definedNames>
  <calcPr calcId="162913" fullCalcOnLoad="1"/>
</workbook>
</file>

<file path=xl/calcChain.xml><?xml version="1.0" encoding="utf-8"?>
<calcChain xmlns="http://schemas.openxmlformats.org/spreadsheetml/2006/main">
  <c r="T36" i="1" l="1"/>
  <c r="R36" i="1"/>
  <c r="E36" i="1"/>
  <c r="C36" i="1"/>
  <c r="T35" i="1"/>
  <c r="R35" i="1"/>
  <c r="C35" i="1"/>
  <c r="T34" i="1"/>
  <c r="R34" i="1"/>
  <c r="E34" i="1"/>
  <c r="C34" i="1"/>
  <c r="T33" i="1"/>
  <c r="R33" i="1"/>
  <c r="E33" i="1"/>
  <c r="C33" i="1"/>
  <c r="T32" i="1"/>
  <c r="R32" i="1"/>
  <c r="M27" i="1" s="1"/>
  <c r="E32" i="1"/>
  <c r="C32" i="1"/>
  <c r="T31" i="1"/>
  <c r="R31" i="1"/>
  <c r="E31" i="1"/>
  <c r="C31" i="1"/>
  <c r="T30" i="1"/>
  <c r="R30" i="1"/>
  <c r="E30" i="1"/>
  <c r="C30" i="1"/>
  <c r="T29" i="1"/>
  <c r="R29" i="1"/>
  <c r="T28" i="1"/>
  <c r="R28" i="1"/>
  <c r="E28" i="1"/>
  <c r="C28" i="1"/>
  <c r="T27" i="1"/>
  <c r="R27" i="1"/>
  <c r="P27" i="1"/>
  <c r="N27" i="1"/>
  <c r="Q27" i="1" s="1"/>
  <c r="K27" i="1"/>
  <c r="E27" i="1"/>
  <c r="C27" i="1"/>
  <c r="T26" i="1"/>
  <c r="R26" i="1"/>
  <c r="Q26" i="1"/>
  <c r="P26" i="1"/>
  <c r="N26" i="1"/>
  <c r="M26" i="1"/>
  <c r="K26" i="1"/>
  <c r="E26" i="1"/>
  <c r="C26" i="1"/>
  <c r="T25" i="1"/>
  <c r="R25" i="1"/>
  <c r="P25" i="1"/>
  <c r="N25" i="1"/>
  <c r="Q25" i="1" s="1"/>
  <c r="K25" i="1"/>
  <c r="E25" i="1"/>
  <c r="C25" i="1"/>
  <c r="T24" i="1"/>
  <c r="R24" i="1"/>
  <c r="M23" i="1" s="1"/>
  <c r="Q24" i="1"/>
  <c r="P24" i="1"/>
  <c r="N24" i="1"/>
  <c r="K24" i="1"/>
  <c r="E24" i="1"/>
  <c r="C24" i="1"/>
  <c r="T23" i="1"/>
  <c r="R23" i="1"/>
  <c r="P23" i="1"/>
  <c r="N23" i="1"/>
  <c r="Q23" i="1" s="1"/>
  <c r="K23" i="1"/>
  <c r="E23" i="1"/>
  <c r="T22" i="1"/>
  <c r="R22" i="1"/>
  <c r="Q22" i="1"/>
  <c r="P22" i="1"/>
  <c r="N22" i="1"/>
  <c r="M22" i="1"/>
  <c r="K22" i="1"/>
  <c r="E22" i="1"/>
  <c r="C22" i="1"/>
  <c r="T21" i="1"/>
  <c r="R21" i="1"/>
  <c r="P21" i="1"/>
  <c r="N21" i="1"/>
  <c r="Q21" i="1" s="1"/>
  <c r="K21" i="1"/>
  <c r="E21" i="1"/>
  <c r="C21" i="1"/>
  <c r="C29" i="1" s="1"/>
  <c r="T20" i="1"/>
  <c r="R20" i="1"/>
  <c r="M25" i="1" s="1"/>
  <c r="Q20" i="1"/>
  <c r="P20" i="1"/>
  <c r="N20" i="1"/>
  <c r="M20" i="1"/>
  <c r="K20" i="1"/>
  <c r="E20" i="1"/>
  <c r="C20" i="1"/>
  <c r="T19" i="1"/>
  <c r="M21" i="1" s="1"/>
  <c r="R19" i="1"/>
  <c r="P19" i="1"/>
  <c r="N19" i="1"/>
  <c r="Q19" i="1" s="1"/>
  <c r="K19" i="1"/>
  <c r="E19" i="1"/>
  <c r="C19" i="1"/>
  <c r="T18" i="1"/>
  <c r="R18" i="1"/>
  <c r="M24" i="1" s="1"/>
  <c r="Q18" i="1"/>
  <c r="P18" i="1"/>
  <c r="N18" i="1"/>
  <c r="K18" i="1"/>
  <c r="E18" i="1"/>
  <c r="C18" i="1"/>
  <c r="T17" i="1"/>
  <c r="M18" i="1" s="1"/>
  <c r="R17" i="1"/>
  <c r="M19" i="1" s="1"/>
  <c r="E17" i="1"/>
  <c r="C17" i="1"/>
  <c r="E29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9" i="1" s="1"/>
  <c r="B41" i="1" s="1"/>
  <c r="B43" i="1" s="1"/>
  <c r="B45" i="1" s="1"/>
  <c r="B47" i="1" s="1"/>
  <c r="N15" i="1" s="1"/>
  <c r="M15" i="1"/>
  <c r="N9" i="1"/>
  <c r="C23" i="1" l="1"/>
  <c r="E35" i="1" s="1"/>
</calcChain>
</file>

<file path=xl/sharedStrings.xml><?xml version="1.0" encoding="utf-8"?>
<sst xmlns="http://schemas.openxmlformats.org/spreadsheetml/2006/main" count="129" uniqueCount="49">
  <si>
    <t>U15 - Hallenturnier 
Sonntag - 27.01.2017
Dreifach-Turnhalle im SSZ Veitshöchheim</t>
  </si>
  <si>
    <t>Zwischen den Spielen sind ca. 1 Minute für den Mannschaftswechsel gedacht.</t>
  </si>
  <si>
    <t>Die erstgenannte Mannschaft spielt von links nach rechts in Richtung Kletterwand und hat Anstoß!</t>
  </si>
  <si>
    <t>Gruppe A</t>
  </si>
  <si>
    <t>Gruppe B</t>
  </si>
  <si>
    <t>Stand</t>
  </si>
  <si>
    <t>SV Veitshöchheim 1</t>
  </si>
  <si>
    <t>Veitshöchheim 2</t>
  </si>
  <si>
    <t>Retzstadt</t>
  </si>
  <si>
    <t>TSV Großbardorf</t>
  </si>
  <si>
    <t>Beginn:</t>
  </si>
  <si>
    <t>Würzburg Nord</t>
  </si>
  <si>
    <t>TSV Lengfeld</t>
  </si>
  <si>
    <t>Spielzeit:</t>
  </si>
  <si>
    <t>TV Haßfurt</t>
  </si>
  <si>
    <t>FV Gemünden Seifriedsburg</t>
  </si>
  <si>
    <t>Pause:</t>
  </si>
  <si>
    <t>Maindreieck Süd</t>
  </si>
  <si>
    <t>WÜ Süd West 2</t>
  </si>
  <si>
    <t>Beginn</t>
  </si>
  <si>
    <t>Spielpaarung</t>
  </si>
  <si>
    <t>Ergebnis</t>
  </si>
  <si>
    <t>Dauer:</t>
  </si>
  <si>
    <t>Uhr</t>
  </si>
  <si>
    <t>Punkte</t>
  </si>
  <si>
    <t>-</t>
  </si>
  <si>
    <t>:</t>
  </si>
  <si>
    <t>Mannschaft</t>
  </si>
  <si>
    <t>Tore</t>
  </si>
  <si>
    <t>Dif.</t>
  </si>
  <si>
    <t>Platz</t>
  </si>
  <si>
    <t>kurze Pause für die Auswertung</t>
  </si>
  <si>
    <t>Spiel um Platz 9:</t>
  </si>
  <si>
    <t>Spiel um Platz 7:</t>
  </si>
  <si>
    <t>Auswertung für Gruppenplatzierung</t>
  </si>
  <si>
    <t>Spiel um Platz 5:</t>
  </si>
  <si>
    <t>Sieger erhält:</t>
  </si>
  <si>
    <t>3  Punkte</t>
  </si>
  <si>
    <t>Verlierer erhält:</t>
  </si>
  <si>
    <t>0  Punkte</t>
  </si>
  <si>
    <t>Spiel um Platz 3:</t>
  </si>
  <si>
    <t>Unentschieden, beide:</t>
  </si>
  <si>
    <t>1  Punkt</t>
  </si>
  <si>
    <t>Bei Punktegleichheit entscheidet die Tordifferenz - bei Tordifferenzgleichheit ein Siebenmeterschießen.
Kein direkter Vergleich!</t>
  </si>
  <si>
    <t>Endspiel:</t>
  </si>
  <si>
    <t>Anschließend bitte gleich zur Siegerehrung aufstellen!</t>
  </si>
  <si>
    <t>Für Euer leibliches Wohl haben wir selbstverständlich bestens gesorgt</t>
  </si>
  <si>
    <t>Wir wünschen allen viel Erfolg und jede Menge Spaß!!!</t>
  </si>
  <si>
    <t>Spielzeit 1 x 9  min (ohne Seitenwechsel), Spielstärke 1 Torwart u. 5 Feldspieler (+ max. 4 Auswechselspieler).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</si>
</sst>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&quot;:&quot;mm"/>
    <numFmt numFmtId="165" formatCode="dd&quot;.&quot;mm&quot;.&quot;yyyy"/>
    <numFmt numFmtId="166" formatCode="h&quot;:&quot;mm"/>
  </numFmts>
  <fonts count="36" x14ac:knownFonts="1">
    <font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00"/>
      <name val="Arial Black"/>
      <family val="2"/>
    </font>
    <font>
      <b/>
      <sz val="11"/>
      <color rgb="FFFF0000"/>
      <name val="Arial Black"/>
      <family val="2"/>
    </font>
    <font>
      <sz val="14"/>
      <color rgb="FF000000"/>
      <name val="Arial"/>
      <family val="2"/>
    </font>
    <font>
      <sz val="20"/>
      <color rgb="FF000000"/>
      <name val="Bauhaus 93"/>
      <family val="5"/>
    </font>
    <font>
      <sz val="22"/>
      <color rgb="FF000000"/>
      <name val="Algerian"/>
      <family val="5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9"/>
      <color rgb="FF000000"/>
      <name val="Arial"/>
      <family val="2"/>
    </font>
    <font>
      <b/>
      <sz val="12"/>
      <color rgb="FF800080"/>
      <name val="Arial"/>
      <family val="2"/>
    </font>
    <font>
      <b/>
      <sz val="10"/>
      <color rgb="FF000000"/>
      <name val="Arial"/>
      <family val="2"/>
    </font>
    <font>
      <b/>
      <sz val="12"/>
      <color rgb="FFFF00FF"/>
      <name val="Arial"/>
      <family val="2"/>
    </font>
    <font>
      <b/>
      <sz val="12"/>
      <color rgb="FFFF9900"/>
      <name val="Arial"/>
      <family val="2"/>
    </font>
    <font>
      <b/>
      <sz val="12"/>
      <color rgb="FF99CC00"/>
      <name val="Arial"/>
      <family val="2"/>
    </font>
    <font>
      <b/>
      <sz val="12"/>
      <color rgb="FF339966"/>
      <name val="Arial"/>
      <family val="2"/>
    </font>
    <font>
      <sz val="8"/>
      <color rgb="FF000000"/>
      <name val="Arial"/>
      <family val="2"/>
    </font>
    <font>
      <b/>
      <sz val="12"/>
      <color rgb="FF33CCCC"/>
      <name val="Arial"/>
      <family val="2"/>
    </font>
    <font>
      <b/>
      <sz val="12"/>
      <color rgb="FF80808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i/>
      <sz val="14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993366"/>
      <name val="Arial"/>
      <family val="2"/>
    </font>
    <font>
      <sz val="12"/>
      <color rgb="FFC0C0C0"/>
      <name val="Arial"/>
      <family val="2"/>
    </font>
    <font>
      <b/>
      <sz val="20"/>
      <color rgb="FF000000"/>
      <name val="Arial"/>
      <family val="2"/>
    </font>
    <font>
      <sz val="14"/>
      <color rgb="FFFF0000"/>
      <name val="Arial"/>
      <family val="2"/>
    </font>
    <font>
      <u/>
      <sz val="15"/>
      <color rgb="FF000000"/>
      <name val="Arial Black"/>
      <family val="2"/>
    </font>
    <font>
      <u/>
      <sz val="16"/>
      <color rgb="FF000000"/>
      <name val="Arial Black"/>
      <family val="2"/>
    </font>
    <font>
      <sz val="16"/>
      <color rgb="FF000000"/>
      <name val="Arial Black"/>
      <family val="2"/>
    </font>
    <font>
      <sz val="20"/>
      <color rgb="FF00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/>
  </cellStyleXfs>
  <cellXfs count="164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 wrapText="1"/>
    </xf>
    <xf numFmtId="0" fontId="0" fillId="2" borderId="0" xfId="2" applyFont="1" applyFill="1" applyAlignment="1">
      <alignment vertical="center"/>
    </xf>
    <xf numFmtId="0" fontId="7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49" fontId="0" fillId="2" borderId="0" xfId="2" applyNumberFormat="1" applyFont="1" applyFill="1" applyAlignment="1">
      <alignment horizontal="left" vertical="center"/>
    </xf>
    <xf numFmtId="49" fontId="0" fillId="2" borderId="0" xfId="2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11" fillId="2" borderId="4" xfId="2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2" fillId="0" borderId="4" xfId="2" applyFont="1" applyFill="1" applyBorder="1" applyAlignment="1">
      <alignment horizontal="center" vertical="center" shrinkToFit="1"/>
    </xf>
    <xf numFmtId="165" fontId="8" fillId="2" borderId="0" xfId="2" applyNumberFormat="1" applyFont="1" applyFill="1" applyAlignment="1">
      <alignment horizontal="center" vertical="center"/>
    </xf>
    <xf numFmtId="0" fontId="10" fillId="2" borderId="6" xfId="2" applyFont="1" applyFill="1" applyBorder="1" applyAlignment="1">
      <alignment horizontal="center" vertical="center" shrinkToFit="1"/>
    </xf>
    <xf numFmtId="0" fontId="14" fillId="2" borderId="6" xfId="2" applyFont="1" applyFill="1" applyBorder="1" applyAlignment="1">
      <alignment horizontal="center" vertical="center" shrinkToFit="1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right" vertical="center"/>
    </xf>
    <xf numFmtId="166" fontId="15" fillId="2" borderId="0" xfId="2" applyNumberFormat="1" applyFont="1" applyFill="1" applyAlignment="1">
      <alignment horizontal="center" vertical="center"/>
    </xf>
    <xf numFmtId="0" fontId="16" fillId="0" borderId="7" xfId="2" applyFont="1" applyFill="1" applyBorder="1" applyAlignment="1">
      <alignment horizontal="center" vertical="center" shrinkToFit="1"/>
    </xf>
    <xf numFmtId="0" fontId="17" fillId="2" borderId="7" xfId="2" applyFont="1" applyFill="1" applyBorder="1" applyAlignment="1">
      <alignment horizontal="center" vertical="center" shrinkToFit="1"/>
    </xf>
    <xf numFmtId="0" fontId="18" fillId="0" borderId="7" xfId="2" applyFont="1" applyFill="1" applyBorder="1" applyAlignment="1">
      <alignment horizontal="center" vertical="center" shrinkToFit="1"/>
    </xf>
    <xf numFmtId="0" fontId="19" fillId="0" borderId="7" xfId="2" applyFont="1" applyFill="1" applyBorder="1" applyAlignment="1">
      <alignment horizontal="center" vertical="center" shrinkToFit="1"/>
    </xf>
    <xf numFmtId="166" fontId="20" fillId="2" borderId="0" xfId="2" applyNumberFormat="1" applyFont="1" applyFill="1" applyAlignment="1">
      <alignment horizontal="center" vertical="center"/>
    </xf>
    <xf numFmtId="166" fontId="8" fillId="2" borderId="0" xfId="2" applyNumberFormat="1" applyFont="1" applyFill="1" applyAlignment="1">
      <alignment horizontal="center" vertical="center"/>
    </xf>
    <xf numFmtId="0" fontId="21" fillId="2" borderId="8" xfId="2" applyFont="1" applyFill="1" applyBorder="1" applyAlignment="1">
      <alignment horizontal="center" vertical="center" shrinkToFit="1"/>
    </xf>
    <xf numFmtId="0" fontId="22" fillId="2" borderId="8" xfId="2" applyFont="1" applyFill="1" applyBorder="1" applyAlignment="1">
      <alignment horizontal="center" vertical="center" shrinkToFit="1"/>
    </xf>
    <xf numFmtId="0" fontId="20" fillId="2" borderId="9" xfId="2" applyFont="1" applyFill="1" applyBorder="1" applyAlignment="1">
      <alignment vertical="center"/>
    </xf>
    <xf numFmtId="49" fontId="20" fillId="2" borderId="9" xfId="2" applyNumberFormat="1" applyFont="1" applyFill="1" applyBorder="1" applyAlignment="1">
      <alignment horizontal="center" vertical="center"/>
    </xf>
    <xf numFmtId="0" fontId="20" fillId="2" borderId="9" xfId="0" applyFont="1" applyFill="1" applyBorder="1"/>
    <xf numFmtId="0" fontId="20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vertical="center"/>
    </xf>
    <xf numFmtId="0" fontId="23" fillId="2" borderId="9" xfId="2" applyFont="1" applyFill="1" applyBorder="1" applyAlignment="1">
      <alignment horizontal="center" vertical="center"/>
    </xf>
    <xf numFmtId="166" fontId="15" fillId="2" borderId="0" xfId="2" applyNumberFormat="1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5" fillId="2" borderId="11" xfId="2" applyFont="1" applyFill="1" applyBorder="1" applyAlignment="1">
      <alignment vertical="center"/>
    </xf>
    <xf numFmtId="0" fontId="0" fillId="2" borderId="12" xfId="2" applyFont="1" applyFill="1" applyBorder="1" applyAlignment="1">
      <alignment vertical="center"/>
    </xf>
    <xf numFmtId="49" fontId="25" fillId="2" borderId="13" xfId="2" applyNumberFormat="1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horizontal="center" vertical="center"/>
    </xf>
    <xf numFmtId="0" fontId="0" fillId="2" borderId="14" xfId="2" applyFont="1" applyFill="1" applyBorder="1" applyAlignment="1">
      <alignment vertical="center"/>
    </xf>
    <xf numFmtId="0" fontId="0" fillId="2" borderId="9" xfId="2" applyFont="1" applyFill="1" applyBorder="1" applyAlignment="1">
      <alignment vertical="center"/>
    </xf>
    <xf numFmtId="0" fontId="0" fillId="2" borderId="15" xfId="2" applyFont="1" applyFill="1" applyBorder="1" applyAlignment="1">
      <alignment vertical="center"/>
    </xf>
    <xf numFmtId="0" fontId="0" fillId="2" borderId="16" xfId="2" applyFont="1" applyFill="1" applyBorder="1" applyAlignment="1">
      <alignment vertical="center"/>
    </xf>
    <xf numFmtId="164" fontId="0" fillId="2" borderId="17" xfId="2" applyNumberFormat="1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>
      <alignment horizontal="center" vertical="center" shrinkToFit="1"/>
    </xf>
    <xf numFmtId="0" fontId="0" fillId="0" borderId="18" xfId="2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26" fillId="2" borderId="19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0" fillId="2" borderId="11" xfId="2" applyFont="1" applyFill="1" applyBorder="1" applyAlignment="1">
      <alignment vertical="center"/>
    </xf>
    <xf numFmtId="0" fontId="24" fillId="2" borderId="20" xfId="2" applyFont="1" applyFill="1" applyBorder="1" applyAlignment="1">
      <alignment horizontal="left" vertical="center"/>
    </xf>
    <xf numFmtId="0" fontId="26" fillId="2" borderId="21" xfId="2" applyFont="1" applyFill="1" applyBorder="1" applyAlignment="1">
      <alignment horizontal="left" vertical="center"/>
    </xf>
    <xf numFmtId="0" fontId="24" fillId="2" borderId="22" xfId="2" applyFont="1" applyFill="1" applyBorder="1" applyAlignment="1">
      <alignment horizontal="center" vertical="center"/>
    </xf>
    <xf numFmtId="0" fontId="0" fillId="2" borderId="0" xfId="2" applyFont="1" applyFill="1" applyAlignment="1">
      <alignment horizontal="right" vertical="center"/>
    </xf>
    <xf numFmtId="0" fontId="0" fillId="2" borderId="0" xfId="2" applyFont="1" applyFill="1" applyAlignment="1">
      <alignment horizontal="left" vertical="center"/>
    </xf>
    <xf numFmtId="0" fontId="14" fillId="2" borderId="1" xfId="2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0" fillId="2" borderId="24" xfId="2" applyFont="1" applyFill="1" applyBorder="1" applyAlignment="1">
      <alignment horizontal="left" vertical="center"/>
    </xf>
    <xf numFmtId="0" fontId="27" fillId="2" borderId="25" xfId="2" applyFont="1" applyFill="1" applyBorder="1" applyAlignment="1">
      <alignment horizontal="center" vertical="center"/>
    </xf>
    <xf numFmtId="0" fontId="27" fillId="2" borderId="26" xfId="2" applyFont="1" applyFill="1" applyBorder="1" applyAlignment="1">
      <alignment horizontal="center" vertical="center"/>
    </xf>
    <xf numFmtId="0" fontId="26" fillId="2" borderId="26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shrinkToFit="1"/>
    </xf>
    <xf numFmtId="0" fontId="18" fillId="0" borderId="1" xfId="2" applyFont="1" applyFill="1" applyBorder="1" applyAlignment="1">
      <alignment horizontal="center" vertical="center" shrinkToFit="1"/>
    </xf>
    <xf numFmtId="0" fontId="10" fillId="2" borderId="27" xfId="2" applyFont="1" applyFill="1" applyBorder="1" applyAlignment="1">
      <alignment horizontal="center" vertical="center" shrinkToFit="1"/>
    </xf>
    <xf numFmtId="0" fontId="0" fillId="2" borderId="28" xfId="2" applyFont="1" applyFill="1" applyBorder="1" applyAlignment="1">
      <alignment horizontal="left" vertical="center"/>
    </xf>
    <xf numFmtId="0" fontId="27" fillId="2" borderId="29" xfId="2" applyFont="1" applyFill="1" applyBorder="1" applyAlignment="1">
      <alignment horizontal="center" vertical="center"/>
    </xf>
    <xf numFmtId="0" fontId="27" fillId="2" borderId="30" xfId="2" applyFont="1" applyFill="1" applyBorder="1" applyAlignment="1">
      <alignment horizontal="center" vertical="center"/>
    </xf>
    <xf numFmtId="0" fontId="26" fillId="2" borderId="3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shrinkToFit="1"/>
    </xf>
    <xf numFmtId="0" fontId="19" fillId="0" borderId="1" xfId="2" applyFont="1" applyFill="1" applyBorder="1" applyAlignment="1">
      <alignment horizontal="center" vertical="center" shrinkToFit="1"/>
    </xf>
    <xf numFmtId="0" fontId="16" fillId="0" borderId="27" xfId="2" applyFont="1" applyFill="1" applyBorder="1" applyAlignment="1">
      <alignment horizontal="center" vertical="center" shrinkToFit="1"/>
    </xf>
    <xf numFmtId="0" fontId="21" fillId="2" borderId="1" xfId="2" applyFont="1" applyFill="1" applyBorder="1" applyAlignment="1">
      <alignment horizontal="center" vertical="center" shrinkToFit="1"/>
    </xf>
    <xf numFmtId="0" fontId="18" fillId="0" borderId="27" xfId="2" applyFont="1" applyFill="1" applyBorder="1" applyAlignment="1">
      <alignment horizontal="center" vertical="center" shrinkToFit="1"/>
    </xf>
    <xf numFmtId="0" fontId="22" fillId="2" borderId="1" xfId="2" applyFont="1" applyFill="1" applyBorder="1" applyAlignment="1">
      <alignment horizontal="center" vertical="center" shrinkToFit="1"/>
    </xf>
    <xf numFmtId="0" fontId="21" fillId="2" borderId="32" xfId="2" applyFont="1" applyFill="1" applyBorder="1" applyAlignment="1">
      <alignment horizontal="center" vertical="center" shrinkToFit="1"/>
    </xf>
    <xf numFmtId="0" fontId="0" fillId="2" borderId="33" xfId="2" applyFont="1" applyFill="1" applyBorder="1" applyAlignment="1">
      <alignment horizontal="left" vertical="center"/>
    </xf>
    <xf numFmtId="0" fontId="27" fillId="2" borderId="34" xfId="2" applyFont="1" applyFill="1" applyBorder="1" applyAlignment="1">
      <alignment horizontal="center" vertical="center"/>
    </xf>
    <xf numFmtId="0" fontId="27" fillId="2" borderId="35" xfId="2" applyFont="1" applyFill="1" applyBorder="1" applyAlignment="1">
      <alignment horizontal="center" vertical="center"/>
    </xf>
    <xf numFmtId="0" fontId="26" fillId="2" borderId="35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 shrinkToFit="1"/>
    </xf>
    <xf numFmtId="0" fontId="26" fillId="2" borderId="30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 shrinkToFit="1"/>
    </xf>
    <xf numFmtId="0" fontId="0" fillId="2" borderId="37" xfId="2" applyFont="1" applyFill="1" applyBorder="1" applyAlignment="1">
      <alignment horizontal="left" vertical="center"/>
    </xf>
    <xf numFmtId="0" fontId="27" fillId="2" borderId="31" xfId="2" applyFont="1" applyFill="1" applyBorder="1" applyAlignment="1">
      <alignment horizontal="center" vertical="center"/>
    </xf>
    <xf numFmtId="0" fontId="17" fillId="2" borderId="27" xfId="2" applyFont="1" applyFill="1" applyBorder="1" applyAlignment="1">
      <alignment horizontal="center" vertical="center" shrinkToFit="1"/>
    </xf>
    <xf numFmtId="0" fontId="0" fillId="2" borderId="37" xfId="2" applyFont="1" applyFill="1" applyBorder="1" applyAlignment="1">
      <alignment vertical="center"/>
    </xf>
    <xf numFmtId="0" fontId="19" fillId="0" borderId="27" xfId="2" applyFont="1" applyFill="1" applyBorder="1" applyAlignment="1">
      <alignment horizontal="center" vertical="center" shrinkToFit="1"/>
    </xf>
    <xf numFmtId="0" fontId="22" fillId="2" borderId="32" xfId="2" applyFont="1" applyFill="1" applyBorder="1" applyAlignment="1">
      <alignment horizontal="center" vertical="center" shrinkToFit="1"/>
    </xf>
    <xf numFmtId="0" fontId="0" fillId="2" borderId="38" xfId="2" applyFont="1" applyFill="1" applyBorder="1" applyAlignment="1">
      <alignment vertical="center"/>
    </xf>
    <xf numFmtId="0" fontId="27" fillId="2" borderId="39" xfId="2" applyFont="1" applyFill="1" applyBorder="1" applyAlignment="1">
      <alignment horizontal="center" vertical="center"/>
    </xf>
    <xf numFmtId="0" fontId="27" fillId="2" borderId="15" xfId="2" applyFont="1" applyFill="1" applyBorder="1" applyAlignment="1">
      <alignment horizontal="center" vertical="center"/>
    </xf>
    <xf numFmtId="0" fontId="26" fillId="2" borderId="15" xfId="2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shrinkToFit="1"/>
    </xf>
    <xf numFmtId="0" fontId="26" fillId="2" borderId="40" xfId="2" applyFont="1" applyFill="1" applyBorder="1" applyAlignment="1">
      <alignment horizontal="left" vertical="center"/>
    </xf>
    <xf numFmtId="0" fontId="24" fillId="2" borderId="41" xfId="2" applyFont="1" applyFill="1" applyBorder="1" applyAlignment="1">
      <alignment horizontal="center" vertical="center"/>
    </xf>
    <xf numFmtId="0" fontId="10" fillId="2" borderId="36" xfId="2" applyFont="1" applyFill="1" applyBorder="1" applyAlignment="1">
      <alignment horizontal="center" vertical="center" shrinkToFit="1"/>
    </xf>
    <xf numFmtId="0" fontId="24" fillId="2" borderId="42" xfId="2" applyFont="1" applyFill="1" applyBorder="1" applyAlignment="1">
      <alignment horizontal="center" vertical="center"/>
    </xf>
    <xf numFmtId="0" fontId="24" fillId="2" borderId="43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 shrinkToFit="1"/>
    </xf>
    <xf numFmtId="0" fontId="10" fillId="2" borderId="44" xfId="2" applyFont="1" applyFill="1" applyBorder="1" applyAlignment="1">
      <alignment horizontal="center" vertical="center" shrinkToFit="1"/>
    </xf>
    <xf numFmtId="0" fontId="0" fillId="2" borderId="45" xfId="2" applyFont="1" applyFill="1" applyBorder="1" applyAlignment="1">
      <alignment horizontal="left" vertical="center"/>
    </xf>
    <xf numFmtId="0" fontId="24" fillId="2" borderId="46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 shrinkToFit="1"/>
    </xf>
    <xf numFmtId="0" fontId="24" fillId="2" borderId="47" xfId="2" applyFont="1" applyFill="1" applyBorder="1" applyAlignment="1">
      <alignment horizontal="center" vertical="center"/>
    </xf>
    <xf numFmtId="164" fontId="0" fillId="2" borderId="48" xfId="2" applyNumberFormat="1" applyFont="1" applyFill="1" applyBorder="1" applyAlignment="1" applyProtection="1">
      <alignment horizontal="center" vertical="center"/>
      <protection locked="0"/>
    </xf>
    <xf numFmtId="0" fontId="22" fillId="2" borderId="49" xfId="2" applyFont="1" applyFill="1" applyBorder="1" applyAlignment="1">
      <alignment horizontal="center" vertical="center" shrinkToFit="1"/>
    </xf>
    <xf numFmtId="0" fontId="0" fillId="0" borderId="50" xfId="2" applyFont="1" applyFill="1" applyBorder="1" applyAlignment="1">
      <alignment horizontal="center" vertical="center" shrinkToFit="1"/>
    </xf>
    <xf numFmtId="0" fontId="12" fillId="0" borderId="49" xfId="2" applyFont="1" applyFill="1" applyBorder="1" applyAlignment="1">
      <alignment horizontal="center" vertical="center" shrinkToFit="1"/>
    </xf>
    <xf numFmtId="0" fontId="26" fillId="2" borderId="51" xfId="2" applyFont="1" applyFill="1" applyBorder="1" applyAlignment="1">
      <alignment horizontal="center" vertical="center"/>
    </xf>
    <xf numFmtId="0" fontId="27" fillId="2" borderId="49" xfId="2" applyFont="1" applyFill="1" applyBorder="1" applyAlignment="1">
      <alignment horizontal="center" vertical="center"/>
    </xf>
    <xf numFmtId="0" fontId="26" fillId="2" borderId="49" xfId="2" applyFont="1" applyFill="1" applyBorder="1" applyAlignment="1">
      <alignment horizontal="center" vertical="center"/>
    </xf>
    <xf numFmtId="49" fontId="0" fillId="2" borderId="52" xfId="2" applyNumberFormat="1" applyFont="1" applyFill="1" applyBorder="1" applyAlignment="1">
      <alignment horizontal="center" vertical="center"/>
    </xf>
    <xf numFmtId="0" fontId="26" fillId="2" borderId="54" xfId="2" applyFont="1" applyFill="1" applyBorder="1" applyAlignment="1">
      <alignment horizontal="center" vertical="center"/>
    </xf>
    <xf numFmtId="0" fontId="27" fillId="2" borderId="54" xfId="2" applyFont="1" applyFill="1" applyBorder="1" applyAlignment="1">
      <alignment horizontal="center" vertical="center"/>
    </xf>
    <xf numFmtId="0" fontId="26" fillId="2" borderId="55" xfId="2" applyFont="1" applyFill="1" applyBorder="1" applyAlignment="1">
      <alignment horizontal="center" vertical="center"/>
    </xf>
    <xf numFmtId="164" fontId="0" fillId="2" borderId="1" xfId="2" applyNumberFormat="1" applyFont="1" applyFill="1" applyBorder="1" applyAlignment="1" applyProtection="1">
      <alignment horizontal="center" vertical="center"/>
      <protection locked="0"/>
    </xf>
    <xf numFmtId="0" fontId="29" fillId="2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2" borderId="32" xfId="2" applyFont="1" applyFill="1" applyBorder="1" applyAlignment="1">
      <alignment horizontal="center" vertical="center" shrinkToFit="1"/>
    </xf>
    <xf numFmtId="0" fontId="0" fillId="2" borderId="38" xfId="2" applyFont="1" applyFill="1" applyBorder="1" applyAlignment="1">
      <alignment horizontal="left" vertical="center"/>
    </xf>
    <xf numFmtId="0" fontId="24" fillId="2" borderId="57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 shrinkToFit="1"/>
    </xf>
    <xf numFmtId="0" fontId="30" fillId="2" borderId="0" xfId="2" applyFont="1" applyFill="1" applyAlignment="1">
      <alignment horizontal="center" vertical="center"/>
    </xf>
    <xf numFmtId="0" fontId="2" fillId="2" borderId="26" xfId="2" applyFont="1" applyFill="1" applyBorder="1" applyAlignment="1">
      <alignment vertical="center"/>
    </xf>
    <xf numFmtId="0" fontId="2" fillId="2" borderId="59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vertical="center"/>
    </xf>
    <xf numFmtId="0" fontId="2" fillId="2" borderId="18" xfId="2" applyFont="1" applyFill="1" applyBorder="1" applyAlignment="1">
      <alignment horizontal="left" vertical="center"/>
    </xf>
    <xf numFmtId="0" fontId="2" fillId="2" borderId="31" xfId="2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7" fillId="2" borderId="0" xfId="2" applyFont="1" applyFill="1" applyAlignment="1">
      <alignment horizontal="center" vertical="center"/>
    </xf>
    <xf numFmtId="0" fontId="0" fillId="2" borderId="60" xfId="2" applyFont="1" applyFill="1" applyBorder="1" applyAlignment="1">
      <alignment vertical="center"/>
    </xf>
    <xf numFmtId="49" fontId="0" fillId="2" borderId="9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26" fillId="2" borderId="9" xfId="2" applyFont="1" applyFill="1" applyBorder="1" applyAlignment="1">
      <alignment horizontal="center" vertical="center"/>
    </xf>
    <xf numFmtId="0" fontId="27" fillId="2" borderId="9" xfId="2" applyFont="1" applyFill="1" applyBorder="1" applyAlignment="1">
      <alignment horizontal="center" vertical="center"/>
    </xf>
    <xf numFmtId="49" fontId="33" fillId="2" borderId="0" xfId="2" applyNumberFormat="1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49" fontId="34" fillId="2" borderId="0" xfId="2" applyNumberFormat="1" applyFont="1" applyFill="1" applyAlignment="1">
      <alignment horizontal="center" vertical="center"/>
    </xf>
    <xf numFmtId="49" fontId="35" fillId="2" borderId="0" xfId="2" applyNumberFormat="1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/>
    </xf>
    <xf numFmtId="49" fontId="9" fillId="2" borderId="0" xfId="2" applyNumberFormat="1" applyFont="1" applyFill="1" applyAlignment="1">
      <alignment horizontal="left" vertical="center"/>
    </xf>
    <xf numFmtId="49" fontId="5" fillId="2" borderId="0" xfId="2" applyNumberFormat="1" applyFont="1" applyFill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left" vertical="center"/>
    </xf>
    <xf numFmtId="0" fontId="26" fillId="2" borderId="2" xfId="2" applyFont="1" applyFill="1" applyBorder="1" applyAlignment="1">
      <alignment horizontal="center" vertical="center"/>
    </xf>
    <xf numFmtId="0" fontId="10" fillId="0" borderId="53" xfId="2" applyFont="1" applyFill="1" applyBorder="1" applyAlignment="1">
      <alignment horizontal="center" vertical="center"/>
    </xf>
    <xf numFmtId="49" fontId="10" fillId="2" borderId="56" xfId="2" applyNumberFormat="1" applyFont="1" applyFill="1" applyBorder="1" applyAlignment="1">
      <alignment horizontal="left" vertical="center"/>
    </xf>
    <xf numFmtId="49" fontId="10" fillId="2" borderId="1" xfId="2" applyNumberFormat="1" applyFont="1" applyFill="1" applyBorder="1" applyAlignment="1">
      <alignment horizontal="left" vertical="center"/>
    </xf>
    <xf numFmtId="0" fontId="15" fillId="2" borderId="58" xfId="2" applyFont="1" applyFill="1" applyBorder="1" applyAlignment="1">
      <alignment horizontal="left" vertical="center"/>
    </xf>
    <xf numFmtId="0" fontId="20" fillId="2" borderId="8" xfId="2" applyFont="1" applyFill="1" applyBorder="1" applyAlignment="1">
      <alignment horizontal="left" vertical="center" wrapText="1"/>
    </xf>
    <xf numFmtId="0" fontId="31" fillId="2" borderId="1" xfId="2" applyFont="1" applyFill="1" applyBorder="1" applyAlignment="1">
      <alignment horizontal="center" vertical="center"/>
    </xf>
    <xf numFmtId="49" fontId="32" fillId="2" borderId="0" xfId="2" applyNumberFormat="1" applyFont="1" applyFill="1" applyAlignment="1">
      <alignment horizontal="center" vertical="center" wrapText="1"/>
    </xf>
    <xf numFmtId="0" fontId="24" fillId="2" borderId="0" xfId="2" applyFont="1" applyFill="1" applyAlignment="1">
      <alignment horizontal="center" vertical="center" wrapText="1"/>
    </xf>
  </cellXfs>
  <cellStyles count="3">
    <cellStyle name="Graphics" xfId="1"/>
    <cellStyle name="Standard" xfId="0" builtinId="0" customBuiltin="1"/>
    <cellStyle name="Standard_MannschaftsaufstellungSepOkt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</xdr:colOff>
      <xdr:row>0</xdr:row>
      <xdr:rowOff>28575</xdr:rowOff>
    </xdr:from>
    <xdr:ext cx="1512819" cy="113347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91400" y="28575"/>
          <a:ext cx="1512819" cy="113347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19046</xdr:colOff>
      <xdr:row>0</xdr:row>
      <xdr:rowOff>19046</xdr:rowOff>
    </xdr:from>
    <xdr:ext cx="1507434" cy="1133471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46" y="19046"/>
          <a:ext cx="1507434" cy="1133471"/>
        </a:xfrm>
        <a:prstGeom prst="rect">
          <a:avLst/>
        </a:prstGeom>
        <a:noFill/>
        <a:ln>
          <a:noFill/>
        </a:ln>
      </xdr:spPr>
    </xdr:pic>
    <xdr:clientData/>
  </xdr:oneCellAnchor>
  <xdr:absoluteAnchor>
    <xdr:pos x="6602480" y="10171044"/>
    <xdr:ext cx="870499" cy="1229557"/>
    <xdr:pic>
      <xdr:nvPicPr>
        <xdr:cNvPr id="2" name="Picture 5" descr="BD00013_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602480" y="10171044"/>
          <a:ext cx="870499" cy="1229557"/>
        </a:xfrm>
        <a:prstGeom prst="rect">
          <a:avLst/>
        </a:prstGeom>
        <a:noFill/>
        <a:ln>
          <a:noFill/>
        </a:ln>
      </xdr:spPr>
    </xdr:pic>
    <xdr:clientData/>
  </xdr:absoluteAnchor>
  <xdr:oneCellAnchor>
    <xdr:from>
      <xdr:col>1</xdr:col>
      <xdr:colOff>9528</xdr:colOff>
      <xdr:row>51</xdr:row>
      <xdr:rowOff>9528</xdr:rowOff>
    </xdr:from>
    <xdr:ext cx="794714" cy="559493"/>
    <xdr:pic>
      <xdr:nvPicPr>
        <xdr:cNvPr id="8" name="Grafik 8" descr="C:\Users\christian\AppData\Local\Microsoft\Windows\Temporary Internet Files\Content.IE5\DSABOYT4\MC900413296[1].wmf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8" y="11077578"/>
          <a:ext cx="794714" cy="55949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104771</xdr:colOff>
      <xdr:row>47</xdr:row>
      <xdr:rowOff>19046</xdr:rowOff>
    </xdr:from>
    <xdr:ext cx="320533" cy="388043"/>
    <xdr:pic>
      <xdr:nvPicPr>
        <xdr:cNvPr id="7" name="Grafik 9" descr="C:\Users\christian\AppData\Local\Microsoft\Windows\Temporary Internet Files\Content.IE5\THVO6QB1\MC900359483[1].wmf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981571" y="10286996"/>
          <a:ext cx="320533" cy="38804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438153</xdr:colOff>
      <xdr:row>36</xdr:row>
      <xdr:rowOff>9528</xdr:rowOff>
    </xdr:from>
    <xdr:ext cx="200025" cy="197537"/>
    <xdr:pic>
      <xdr:nvPicPr>
        <xdr:cNvPr id="5" name="Grafik 7" descr="C:\Users\christian\AppData\Local\Microsoft\Windows\Temporary Internet Files\Content.IE5\3HVYD4MO\MC900432687[1].pn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181103" y="7981953"/>
          <a:ext cx="200025" cy="1975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1152528</xdr:colOff>
      <xdr:row>36</xdr:row>
      <xdr:rowOff>9528</xdr:rowOff>
    </xdr:from>
    <xdr:ext cx="200025" cy="197537"/>
    <xdr:pic>
      <xdr:nvPicPr>
        <xdr:cNvPr id="6" name="Grafik 8" descr="C:\Users\christian\AppData\Local\Microsoft\Windows\Temporary Internet Files\Content.IE5\3HVYD4MO\MC900432687[1].pn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3790953" y="7981953"/>
          <a:ext cx="200025" cy="197537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30</xdr:row>
          <xdr:rowOff>95250</xdr:rowOff>
        </xdr:from>
        <xdr:to>
          <xdr:col>15</xdr:col>
          <xdr:colOff>28575</xdr:colOff>
          <xdr:row>30</xdr:row>
          <xdr:rowOff>209550</xdr:rowOff>
        </xdr:to>
        <xdr:sp macro="" textlink="">
          <xdr:nvSpPr>
            <xdr:cNvPr id="1025" name="Object 6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5"/>
  <sheetViews>
    <sheetView tabSelected="1" workbookViewId="0">
      <selection activeCell="E47" sqref="E47"/>
    </sheetView>
  </sheetViews>
  <sheetFormatPr baseColWidth="10" defaultColWidth="8.88671875" defaultRowHeight="15" x14ac:dyDescent="0.2"/>
  <cols>
    <col min="1" max="1" width="0.88671875" style="4" customWidth="1"/>
    <col min="2" max="2" width="7.77734375" style="9" customWidth="1"/>
    <col min="3" max="3" width="20" style="12" customWidth="1"/>
    <col min="4" max="4" width="2.109375" style="12" customWidth="1"/>
    <col min="5" max="5" width="20.77734375" style="12" customWidth="1"/>
    <col min="6" max="6" width="5.33203125" style="12" customWidth="1"/>
    <col min="7" max="7" width="1.77734375" style="12" customWidth="1"/>
    <col min="8" max="8" width="4.88671875" style="12" customWidth="1"/>
    <col min="9" max="9" width="0.6640625" style="4" customWidth="1"/>
    <col min="10" max="10" width="1.5546875" style="12" customWidth="1"/>
    <col min="11" max="11" width="18.77734375" style="4" customWidth="1"/>
    <col min="12" max="12" width="1" style="4" customWidth="1"/>
    <col min="13" max="13" width="8" style="4" customWidth="1"/>
    <col min="14" max="14" width="4.88671875" style="4" customWidth="1"/>
    <col min="15" max="15" width="1.21875" style="4" customWidth="1"/>
    <col min="16" max="16" width="4.21875" style="4" customWidth="1"/>
    <col min="17" max="17" width="4.21875" style="6" customWidth="1"/>
    <col min="18" max="18" width="7.21875" style="4" customWidth="1"/>
    <col min="19" max="19" width="1.109375" style="4" customWidth="1"/>
    <col min="20" max="20" width="8.88671875" style="4" customWidth="1"/>
    <col min="21" max="16384" width="8.88671875" style="4"/>
  </cols>
  <sheetData>
    <row r="1" spans="1:20" s="2" customFormat="1" ht="93.75" customHeight="1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"/>
    </row>
    <row r="2" spans="1:20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L2" s="5"/>
    </row>
    <row r="3" spans="1:20" s="7" customFormat="1" ht="18" customHeight="1" x14ac:dyDescent="0.2">
      <c r="A3" s="148" t="s">
        <v>48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6"/>
    </row>
    <row r="4" spans="1:20" s="7" customFormat="1" ht="18" customHeight="1" x14ac:dyDescent="0.2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Q4" s="6"/>
    </row>
    <row r="5" spans="1:20" ht="15.95" customHeight="1" x14ac:dyDescent="0.2">
      <c r="A5" s="150" t="s">
        <v>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20" ht="15.9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20" ht="0.75" customHeight="1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7" customHeight="1" thickBot="1" x14ac:dyDescent="0.3">
      <c r="C8" s="10" t="s">
        <v>3</v>
      </c>
      <c r="D8" s="11"/>
      <c r="E8" s="10" t="s">
        <v>4</v>
      </c>
      <c r="N8" s="151" t="s">
        <v>5</v>
      </c>
      <c r="O8" s="151"/>
      <c r="P8" s="151"/>
      <c r="Q8" s="13"/>
    </row>
    <row r="9" spans="1:20" ht="16.5" thickBot="1" x14ac:dyDescent="0.25">
      <c r="C9" s="14" t="s">
        <v>6</v>
      </c>
      <c r="D9" s="15"/>
      <c r="E9" s="16" t="s">
        <v>7</v>
      </c>
      <c r="N9" s="152">
        <f ca="1">TODAY()</f>
        <v>43097</v>
      </c>
      <c r="O9" s="152"/>
      <c r="P9" s="152"/>
      <c r="Q9" s="17"/>
    </row>
    <row r="10" spans="1:20" ht="15.75" x14ac:dyDescent="0.2">
      <c r="C10" s="18" t="s">
        <v>8</v>
      </c>
      <c r="D10" s="15"/>
      <c r="E10" s="19" t="s">
        <v>9</v>
      </c>
      <c r="I10" s="20"/>
      <c r="J10" s="21" t="s">
        <v>10</v>
      </c>
      <c r="K10" s="22">
        <v>0.41666666666666669</v>
      </c>
    </row>
    <row r="11" spans="1:20" ht="15.75" x14ac:dyDescent="0.2">
      <c r="C11" s="23" t="s">
        <v>11</v>
      </c>
      <c r="D11" s="15"/>
      <c r="E11" s="24" t="s">
        <v>12</v>
      </c>
      <c r="I11" s="20"/>
      <c r="J11" s="21" t="s">
        <v>13</v>
      </c>
      <c r="K11" s="22">
        <v>6.2500000000000003E-3</v>
      </c>
    </row>
    <row r="12" spans="1:20" ht="15.75" x14ac:dyDescent="0.2">
      <c r="C12" s="25" t="s">
        <v>14</v>
      </c>
      <c r="D12" s="15"/>
      <c r="E12" s="26" t="s">
        <v>15</v>
      </c>
      <c r="I12" s="20"/>
      <c r="J12" s="21" t="s">
        <v>16</v>
      </c>
      <c r="K12" s="22">
        <v>6.9444444444444436E-4</v>
      </c>
      <c r="L12" s="27"/>
      <c r="M12" s="27"/>
      <c r="N12" s="27"/>
      <c r="O12" s="27"/>
      <c r="P12" s="27"/>
      <c r="Q12" s="28"/>
    </row>
    <row r="13" spans="1:20" ht="16.5" thickBot="1" x14ac:dyDescent="0.25">
      <c r="C13" s="29" t="s">
        <v>17</v>
      </c>
      <c r="D13" s="15"/>
      <c r="E13" s="30" t="s">
        <v>18</v>
      </c>
    </row>
    <row r="14" spans="1:20" s="31" customFormat="1" ht="12" customHeight="1" thickBot="1" x14ac:dyDescent="0.25">
      <c r="B14" s="32"/>
      <c r="C14" s="33"/>
      <c r="D14" s="33"/>
      <c r="E14" s="33"/>
      <c r="F14" s="34"/>
      <c r="G14" s="34"/>
      <c r="H14" s="34"/>
      <c r="J14" s="34"/>
      <c r="Q14" s="35"/>
      <c r="R14" s="36"/>
      <c r="S14" s="36"/>
      <c r="T14" s="36"/>
    </row>
    <row r="15" spans="1:20" ht="16.5" customHeight="1" thickBot="1" x14ac:dyDescent="0.25">
      <c r="A15" s="153" t="s">
        <v>19</v>
      </c>
      <c r="B15" s="153"/>
      <c r="C15" s="153" t="s">
        <v>20</v>
      </c>
      <c r="D15" s="153"/>
      <c r="E15" s="153"/>
      <c r="F15" s="153" t="s">
        <v>21</v>
      </c>
      <c r="G15" s="153"/>
      <c r="H15" s="153"/>
      <c r="I15" s="153"/>
      <c r="K15" s="154" t="s">
        <v>22</v>
      </c>
      <c r="M15" s="37">
        <f>K10</f>
        <v>0.41666666666666669</v>
      </c>
      <c r="N15" s="37">
        <f>B47</f>
        <v>0.59027777777777724</v>
      </c>
      <c r="O15" s="38"/>
      <c r="P15" s="39" t="s">
        <v>23</v>
      </c>
      <c r="S15" s="12" t="s">
        <v>24</v>
      </c>
    </row>
    <row r="16" spans="1:20" ht="4.5" customHeight="1" thickBot="1" x14ac:dyDescent="0.25">
      <c r="A16" s="40"/>
      <c r="B16" s="41"/>
      <c r="C16" s="42"/>
      <c r="D16" s="42"/>
      <c r="E16" s="42"/>
      <c r="F16" s="42"/>
      <c r="G16" s="42"/>
      <c r="H16" s="42"/>
      <c r="I16" s="43"/>
      <c r="K16" s="154"/>
      <c r="L16" s="44"/>
      <c r="M16" s="44"/>
      <c r="N16" s="44"/>
      <c r="O16" s="44"/>
      <c r="P16" s="45"/>
    </row>
    <row r="17" spans="1:22" ht="16.5" customHeight="1" thickBot="1" x14ac:dyDescent="0.25">
      <c r="A17" s="46"/>
      <c r="B17" s="47">
        <f>K10</f>
        <v>0.41666666666666669</v>
      </c>
      <c r="C17" s="48" t="str">
        <f>C10</f>
        <v>Retzstadt</v>
      </c>
      <c r="D17" s="49" t="s">
        <v>25</v>
      </c>
      <c r="E17" s="50" t="str">
        <f>C9</f>
        <v>SV Veitshöchheim 1</v>
      </c>
      <c r="F17" s="51"/>
      <c r="G17" s="52" t="s">
        <v>26</v>
      </c>
      <c r="H17" s="53"/>
      <c r="I17" s="54"/>
      <c r="K17" s="55" t="s">
        <v>27</v>
      </c>
      <c r="L17" s="56"/>
      <c r="M17" s="57" t="s">
        <v>24</v>
      </c>
      <c r="N17" s="155" t="s">
        <v>28</v>
      </c>
      <c r="O17" s="155"/>
      <c r="P17" s="155"/>
      <c r="Q17" s="13" t="s">
        <v>29</v>
      </c>
      <c r="R17" s="58" t="str">
        <f t="shared" ref="R17:R36" si="0">IF(ISBLANK(F17),"0",IF(F17&gt;H17,3,IF(F17=H17,1,0)))</f>
        <v>0</v>
      </c>
      <c r="S17" s="4" t="s">
        <v>26</v>
      </c>
      <c r="T17" s="59" t="str">
        <f t="shared" ref="T17:T36" si="1">IF(ISBLANK(H17),"0",IF(H17&gt;F17,3,IF(H17=F17,1,0)))</f>
        <v>0</v>
      </c>
    </row>
    <row r="18" spans="1:22" ht="16.5" customHeight="1" x14ac:dyDescent="0.2">
      <c r="A18" s="46"/>
      <c r="B18" s="47">
        <f t="shared" ref="B18:B36" si="2">B17+$K$11+$K$12</f>
        <v>0.4236111111111111</v>
      </c>
      <c r="C18" s="60" t="str">
        <f>E10</f>
        <v>TSV Großbardorf</v>
      </c>
      <c r="D18" s="49" t="s">
        <v>25</v>
      </c>
      <c r="E18" s="61" t="str">
        <f>E9</f>
        <v>Veitshöchheim 2</v>
      </c>
      <c r="F18" s="51"/>
      <c r="G18" s="52" t="s">
        <v>26</v>
      </c>
      <c r="H18" s="53"/>
      <c r="I18" s="54"/>
      <c r="K18" s="62" t="str">
        <f>C9</f>
        <v>SV Veitshöchheim 1</v>
      </c>
      <c r="L18" s="63"/>
      <c r="M18" s="64">
        <f>SUM(T17+T21+R27+R31)</f>
        <v>0</v>
      </c>
      <c r="N18" s="65">
        <f>SUM(H17+H21+F27+F31)</f>
        <v>0</v>
      </c>
      <c r="O18" s="66" t="s">
        <v>26</v>
      </c>
      <c r="P18" s="65">
        <f>SUM(F17+F21+H27+H31)</f>
        <v>0</v>
      </c>
      <c r="Q18" s="13">
        <f t="shared" ref="Q18:Q27" si="3">SUM(N18-P18)</f>
        <v>0</v>
      </c>
      <c r="R18" s="58" t="str">
        <f t="shared" si="0"/>
        <v>0</v>
      </c>
      <c r="S18" s="4" t="s">
        <v>26</v>
      </c>
      <c r="T18" s="59" t="str">
        <f t="shared" si="1"/>
        <v>0</v>
      </c>
      <c r="V18" s="4">
        <v>1</v>
      </c>
    </row>
    <row r="19" spans="1:22" ht="16.5" customHeight="1" x14ac:dyDescent="0.2">
      <c r="A19" s="46"/>
      <c r="B19" s="47">
        <f t="shared" si="2"/>
        <v>0.43055555555555552</v>
      </c>
      <c r="C19" s="67" t="str">
        <f>C11</f>
        <v>Würzburg Nord</v>
      </c>
      <c r="D19" s="49" t="s">
        <v>25</v>
      </c>
      <c r="E19" s="68" t="str">
        <f>C12</f>
        <v>TV Haßfurt</v>
      </c>
      <c r="F19" s="51"/>
      <c r="G19" s="52" t="s">
        <v>26</v>
      </c>
      <c r="H19" s="53"/>
      <c r="I19" s="54"/>
      <c r="K19" s="69" t="str">
        <f>C10</f>
        <v>Retzstadt</v>
      </c>
      <c r="L19" s="70"/>
      <c r="M19" s="71">
        <f>SUM(R17+R23+T29+T35)</f>
        <v>0</v>
      </c>
      <c r="N19" s="72">
        <f>SUM(F17+F23+H29+H35)</f>
        <v>0</v>
      </c>
      <c r="O19" s="73" t="s">
        <v>26</v>
      </c>
      <c r="P19" s="72">
        <f>SUM(H17+H23+F29+F35)</f>
        <v>0</v>
      </c>
      <c r="Q19" s="13">
        <f t="shared" si="3"/>
        <v>0</v>
      </c>
      <c r="R19" s="58" t="str">
        <f t="shared" si="0"/>
        <v>0</v>
      </c>
      <c r="S19" s="4" t="s">
        <v>26</v>
      </c>
      <c r="T19" s="59" t="str">
        <f t="shared" si="1"/>
        <v>0</v>
      </c>
    </row>
    <row r="20" spans="1:22" ht="16.5" customHeight="1" x14ac:dyDescent="0.2">
      <c r="A20" s="46"/>
      <c r="B20" s="47">
        <f t="shared" si="2"/>
        <v>0.43749999999999994</v>
      </c>
      <c r="C20" s="74" t="str">
        <f>E11</f>
        <v>TSV Lengfeld</v>
      </c>
      <c r="D20" s="49" t="s">
        <v>25</v>
      </c>
      <c r="E20" s="75" t="str">
        <f>E12</f>
        <v>FV Gemünden Seifriedsburg</v>
      </c>
      <c r="F20" s="51"/>
      <c r="G20" s="52" t="s">
        <v>26</v>
      </c>
      <c r="H20" s="53"/>
      <c r="I20" s="54"/>
      <c r="K20" s="76" t="str">
        <f>C11</f>
        <v>Würzburg Nord</v>
      </c>
      <c r="L20" s="70"/>
      <c r="M20" s="71">
        <f>SUM(R19+T23+T27+R33)</f>
        <v>0</v>
      </c>
      <c r="N20" s="72">
        <f>SUM(F19+H23+H27+F33)</f>
        <v>0</v>
      </c>
      <c r="O20" s="73" t="s">
        <v>26</v>
      </c>
      <c r="P20" s="72">
        <f>SUM(H19+F23+F27+H33)</f>
        <v>0</v>
      </c>
      <c r="Q20" s="13">
        <f t="shared" si="3"/>
        <v>0</v>
      </c>
      <c r="R20" s="58" t="str">
        <f t="shared" si="0"/>
        <v>0</v>
      </c>
      <c r="S20" s="4" t="s">
        <v>26</v>
      </c>
      <c r="T20" s="59" t="str">
        <f t="shared" si="1"/>
        <v>0</v>
      </c>
    </row>
    <row r="21" spans="1:22" ht="16.5" customHeight="1" x14ac:dyDescent="0.2">
      <c r="A21" s="46"/>
      <c r="B21" s="47">
        <f t="shared" si="2"/>
        <v>0.44444444444444436</v>
      </c>
      <c r="C21" s="77" t="str">
        <f>C13</f>
        <v>Maindreieck Süd</v>
      </c>
      <c r="D21" s="49" t="s">
        <v>25</v>
      </c>
      <c r="E21" s="50" t="str">
        <f>C9</f>
        <v>SV Veitshöchheim 1</v>
      </c>
      <c r="F21" s="51"/>
      <c r="G21" s="52" t="s">
        <v>26</v>
      </c>
      <c r="H21" s="53"/>
      <c r="I21" s="54"/>
      <c r="K21" s="78" t="str">
        <f>C12</f>
        <v>TV Haßfurt</v>
      </c>
      <c r="L21" s="70"/>
      <c r="M21" s="71">
        <f>SUM(T19+R25+T31+R35)</f>
        <v>0</v>
      </c>
      <c r="N21" s="72">
        <f>SUM(H19+F25+H31+F35)</f>
        <v>0</v>
      </c>
      <c r="O21" s="73" t="s">
        <v>26</v>
      </c>
      <c r="P21" s="72">
        <f>SUM(F19+H25+F31+H35)</f>
        <v>0</v>
      </c>
      <c r="Q21" s="13">
        <f t="shared" si="3"/>
        <v>0</v>
      </c>
      <c r="R21" s="58" t="str">
        <f t="shared" si="0"/>
        <v>0</v>
      </c>
      <c r="S21" s="4" t="s">
        <v>26</v>
      </c>
      <c r="T21" s="59" t="str">
        <f t="shared" si="1"/>
        <v>0</v>
      </c>
    </row>
    <row r="22" spans="1:22" ht="16.5" customHeight="1" thickBot="1" x14ac:dyDescent="0.25">
      <c r="A22" s="46"/>
      <c r="B22" s="47">
        <f t="shared" si="2"/>
        <v>0.45138888888888878</v>
      </c>
      <c r="C22" s="60" t="str">
        <f>E10</f>
        <v>TSV Großbardorf</v>
      </c>
      <c r="D22" s="49" t="s">
        <v>25</v>
      </c>
      <c r="E22" s="79" t="str">
        <f>E13</f>
        <v>WÜ Süd West 2</v>
      </c>
      <c r="F22" s="51"/>
      <c r="G22" s="52" t="s">
        <v>26</v>
      </c>
      <c r="H22" s="53"/>
      <c r="I22" s="54"/>
      <c r="K22" s="80" t="str">
        <f>C13</f>
        <v>Maindreieck Süd</v>
      </c>
      <c r="L22" s="81"/>
      <c r="M22" s="82">
        <f>SUM(R21+T25+R29+T33)</f>
        <v>0</v>
      </c>
      <c r="N22" s="83">
        <f>SUM(F21+H25+F29+H33)</f>
        <v>0</v>
      </c>
      <c r="O22" s="84" t="s">
        <v>26</v>
      </c>
      <c r="P22" s="83">
        <f>SUM(H21+F25+H29+F33)</f>
        <v>0</v>
      </c>
      <c r="Q22" s="13">
        <f t="shared" si="3"/>
        <v>0</v>
      </c>
      <c r="R22" s="58" t="str">
        <f t="shared" si="0"/>
        <v>0</v>
      </c>
      <c r="S22" s="4" t="s">
        <v>26</v>
      </c>
      <c r="T22" s="59" t="str">
        <f t="shared" si="1"/>
        <v>0</v>
      </c>
    </row>
    <row r="23" spans="1:22" ht="16.5" customHeight="1" x14ac:dyDescent="0.2">
      <c r="A23" s="46"/>
      <c r="B23" s="47">
        <f t="shared" si="2"/>
        <v>0.4583333333333332</v>
      </c>
      <c r="C23" s="48" t="str">
        <f>C17</f>
        <v>Retzstadt</v>
      </c>
      <c r="D23" s="49" t="s">
        <v>25</v>
      </c>
      <c r="E23" s="67" t="str">
        <f>C11</f>
        <v>Würzburg Nord</v>
      </c>
      <c r="F23" s="51"/>
      <c r="G23" s="52" t="s">
        <v>26</v>
      </c>
      <c r="H23" s="53"/>
      <c r="I23" s="54"/>
      <c r="K23" s="85" t="str">
        <f>E9</f>
        <v>Veitshöchheim 2</v>
      </c>
      <c r="L23" s="70"/>
      <c r="M23" s="71">
        <f>SUM(T18+R24+R30+T36)</f>
        <v>0</v>
      </c>
      <c r="N23" s="72">
        <f>SUM(H18+F24+F30+H36)</f>
        <v>0</v>
      </c>
      <c r="O23" s="86" t="s">
        <v>26</v>
      </c>
      <c r="P23" s="72">
        <f>SUM(F18+H24+H30+F36)</f>
        <v>0</v>
      </c>
      <c r="Q23" s="13">
        <f t="shared" si="3"/>
        <v>0</v>
      </c>
      <c r="R23" s="58" t="str">
        <f t="shared" si="0"/>
        <v>0</v>
      </c>
      <c r="S23" s="4" t="s">
        <v>26</v>
      </c>
      <c r="T23" s="59" t="str">
        <f t="shared" si="1"/>
        <v>0</v>
      </c>
    </row>
    <row r="24" spans="1:22" ht="16.5" customHeight="1" x14ac:dyDescent="0.2">
      <c r="A24" s="46"/>
      <c r="B24" s="47">
        <f t="shared" si="2"/>
        <v>0.46527777777777762</v>
      </c>
      <c r="C24" s="61" t="str">
        <f>E9</f>
        <v>Veitshöchheim 2</v>
      </c>
      <c r="D24" s="49" t="s">
        <v>25</v>
      </c>
      <c r="E24" s="74" t="str">
        <f>E11</f>
        <v>TSV Lengfeld</v>
      </c>
      <c r="F24" s="51"/>
      <c r="G24" s="52" t="s">
        <v>26</v>
      </c>
      <c r="H24" s="53"/>
      <c r="I24" s="54"/>
      <c r="K24" s="87" t="str">
        <f>E10</f>
        <v>TSV Großbardorf</v>
      </c>
      <c r="L24" s="88"/>
      <c r="M24" s="71">
        <f>SUM(R18+R22+T28+T34)</f>
        <v>0</v>
      </c>
      <c r="N24" s="89">
        <f>SUM(F18+F22+H28+H34)</f>
        <v>0</v>
      </c>
      <c r="O24" s="73" t="s">
        <v>26</v>
      </c>
      <c r="P24" s="89">
        <f>SUM(H18+H22+F28+F34)</f>
        <v>0</v>
      </c>
      <c r="Q24" s="13">
        <f t="shared" si="3"/>
        <v>0</v>
      </c>
      <c r="R24" s="58" t="str">
        <f t="shared" si="0"/>
        <v>0</v>
      </c>
      <c r="S24" s="4" t="s">
        <v>26</v>
      </c>
      <c r="T24" s="59" t="str">
        <f t="shared" si="1"/>
        <v>0</v>
      </c>
    </row>
    <row r="25" spans="1:22" ht="16.5" customHeight="1" x14ac:dyDescent="0.2">
      <c r="A25" s="46"/>
      <c r="B25" s="47">
        <f t="shared" si="2"/>
        <v>0.47222222222222204</v>
      </c>
      <c r="C25" s="68" t="str">
        <f>C12</f>
        <v>TV Haßfurt</v>
      </c>
      <c r="D25" s="49" t="s">
        <v>25</v>
      </c>
      <c r="E25" s="77" t="str">
        <f>C13</f>
        <v>Maindreieck Süd</v>
      </c>
      <c r="F25" s="51"/>
      <c r="G25" s="52" t="s">
        <v>26</v>
      </c>
      <c r="H25" s="53"/>
      <c r="I25" s="54"/>
      <c r="K25" s="90" t="str">
        <f>E11</f>
        <v>TSV Lengfeld</v>
      </c>
      <c r="L25" s="91"/>
      <c r="M25" s="71">
        <f>SUM(R20+T24+R28+T32)</f>
        <v>0</v>
      </c>
      <c r="N25" s="89">
        <f>SUM(F20+H24+F28+H32)</f>
        <v>0</v>
      </c>
      <c r="O25" s="73" t="s">
        <v>26</v>
      </c>
      <c r="P25" s="89">
        <f>SUM(H20+F24+H28+F32)</f>
        <v>0</v>
      </c>
      <c r="Q25" s="13">
        <f t="shared" si="3"/>
        <v>0</v>
      </c>
      <c r="R25" s="58" t="str">
        <f t="shared" si="0"/>
        <v>0</v>
      </c>
      <c r="S25" s="4" t="s">
        <v>26</v>
      </c>
      <c r="T25" s="59" t="str">
        <f t="shared" si="1"/>
        <v>0</v>
      </c>
    </row>
    <row r="26" spans="1:22" ht="16.5" customHeight="1" x14ac:dyDescent="0.2">
      <c r="A26" s="46"/>
      <c r="B26" s="47">
        <f t="shared" si="2"/>
        <v>0.47916666666666646</v>
      </c>
      <c r="C26" s="75" t="str">
        <f>E12</f>
        <v>FV Gemünden Seifriedsburg</v>
      </c>
      <c r="D26" s="49" t="s">
        <v>25</v>
      </c>
      <c r="E26" s="79" t="str">
        <f>E13</f>
        <v>WÜ Süd West 2</v>
      </c>
      <c r="F26" s="51"/>
      <c r="G26" s="52" t="s">
        <v>26</v>
      </c>
      <c r="H26" s="53"/>
      <c r="I26" s="54"/>
      <c r="K26" s="92" t="str">
        <f>E12</f>
        <v>FV Gemünden Seifriedsburg</v>
      </c>
      <c r="L26" s="91"/>
      <c r="M26" s="71">
        <f>SUM(T20+R26+T30+R34)</f>
        <v>0</v>
      </c>
      <c r="N26" s="89">
        <f>SUM(H20+F26+H30+F34)</f>
        <v>0</v>
      </c>
      <c r="O26" s="73" t="s">
        <v>26</v>
      </c>
      <c r="P26" s="89">
        <f>SUM(F20+H26+F30+H34)</f>
        <v>0</v>
      </c>
      <c r="Q26" s="13">
        <f t="shared" si="3"/>
        <v>0</v>
      </c>
      <c r="R26" s="58" t="str">
        <f t="shared" si="0"/>
        <v>0</v>
      </c>
      <c r="S26" s="4" t="s">
        <v>26</v>
      </c>
      <c r="T26" s="59" t="str">
        <f t="shared" si="1"/>
        <v>0</v>
      </c>
    </row>
    <row r="27" spans="1:22" ht="16.5" customHeight="1" thickBot="1" x14ac:dyDescent="0.25">
      <c r="A27" s="46"/>
      <c r="B27" s="47">
        <f t="shared" si="2"/>
        <v>0.48611111111111088</v>
      </c>
      <c r="C27" s="50" t="str">
        <f>C9</f>
        <v>SV Veitshöchheim 1</v>
      </c>
      <c r="D27" s="49" t="s">
        <v>25</v>
      </c>
      <c r="E27" s="67" t="str">
        <f>C11</f>
        <v>Würzburg Nord</v>
      </c>
      <c r="F27" s="51"/>
      <c r="G27" s="52" t="s">
        <v>26</v>
      </c>
      <c r="H27" s="53"/>
      <c r="I27" s="54"/>
      <c r="K27" s="93" t="str">
        <f>E13</f>
        <v>WÜ Süd West 2</v>
      </c>
      <c r="L27" s="94"/>
      <c r="M27" s="95">
        <f>SUM(T22+T26+R32+R36)</f>
        <v>0</v>
      </c>
      <c r="N27" s="96">
        <f>SUM(H22+H26+F32+F36)</f>
        <v>0</v>
      </c>
      <c r="O27" s="97" t="s">
        <v>26</v>
      </c>
      <c r="P27" s="96">
        <f>SUM(F22+F26+H32+H36)</f>
        <v>0</v>
      </c>
      <c r="Q27" s="13">
        <f t="shared" si="3"/>
        <v>0</v>
      </c>
      <c r="R27" s="58" t="str">
        <f t="shared" si="0"/>
        <v>0</v>
      </c>
      <c r="S27" s="4" t="s">
        <v>26</v>
      </c>
      <c r="T27" s="59" t="str">
        <f t="shared" si="1"/>
        <v>0</v>
      </c>
    </row>
    <row r="28" spans="1:22" ht="16.5" customHeight="1" thickBot="1" x14ac:dyDescent="0.25">
      <c r="A28" s="46"/>
      <c r="B28" s="47">
        <f t="shared" si="2"/>
        <v>0.4930555555555553</v>
      </c>
      <c r="C28" s="74" t="str">
        <f>E11</f>
        <v>TSV Lengfeld</v>
      </c>
      <c r="D28" s="49" t="s">
        <v>25</v>
      </c>
      <c r="E28" s="98" t="str">
        <f>E10</f>
        <v>TSV Großbardorf</v>
      </c>
      <c r="F28" s="51"/>
      <c r="G28" s="52" t="s">
        <v>26</v>
      </c>
      <c r="H28" s="53"/>
      <c r="I28" s="54"/>
      <c r="R28" s="58" t="str">
        <f t="shared" si="0"/>
        <v>0</v>
      </c>
      <c r="S28" s="4" t="s">
        <v>26</v>
      </c>
      <c r="T28" s="59" t="str">
        <f t="shared" si="1"/>
        <v>0</v>
      </c>
    </row>
    <row r="29" spans="1:22" ht="16.5" customHeight="1" thickBot="1" x14ac:dyDescent="0.25">
      <c r="A29" s="46"/>
      <c r="B29" s="47">
        <f t="shared" si="2"/>
        <v>0.49999999999999972</v>
      </c>
      <c r="C29" s="77" t="str">
        <f>C21</f>
        <v>Maindreieck Süd</v>
      </c>
      <c r="D29" s="49" t="s">
        <v>25</v>
      </c>
      <c r="E29" s="48" t="str">
        <f>C17</f>
        <v>Retzstadt</v>
      </c>
      <c r="F29" s="51"/>
      <c r="G29" s="52" t="s">
        <v>26</v>
      </c>
      <c r="H29" s="53"/>
      <c r="I29" s="54"/>
      <c r="K29" s="55" t="s">
        <v>27</v>
      </c>
      <c r="L29" s="99"/>
      <c r="M29" s="100" t="s">
        <v>30</v>
      </c>
      <c r="R29" s="58" t="str">
        <f t="shared" si="0"/>
        <v>0</v>
      </c>
      <c r="S29" s="4" t="s">
        <v>26</v>
      </c>
      <c r="T29" s="59" t="str">
        <f t="shared" si="1"/>
        <v>0</v>
      </c>
    </row>
    <row r="30" spans="1:22" ht="16.5" customHeight="1" x14ac:dyDescent="0.2">
      <c r="A30" s="46"/>
      <c r="B30" s="47">
        <f t="shared" si="2"/>
        <v>0.5069444444444442</v>
      </c>
      <c r="C30" s="61" t="str">
        <f>E9</f>
        <v>Veitshöchheim 2</v>
      </c>
      <c r="D30" s="49" t="s">
        <v>25</v>
      </c>
      <c r="E30" s="75" t="str">
        <f>E12</f>
        <v>FV Gemünden Seifriedsburg</v>
      </c>
      <c r="F30" s="51"/>
      <c r="G30" s="52" t="s">
        <v>26</v>
      </c>
      <c r="H30" s="53"/>
      <c r="I30" s="54"/>
      <c r="K30" s="101"/>
      <c r="L30" s="63"/>
      <c r="M30" s="102"/>
      <c r="R30" s="58" t="str">
        <f t="shared" si="0"/>
        <v>0</v>
      </c>
      <c r="S30" s="4" t="s">
        <v>26</v>
      </c>
      <c r="T30" s="59" t="str">
        <f t="shared" si="1"/>
        <v>0</v>
      </c>
    </row>
    <row r="31" spans="1:22" ht="16.5" customHeight="1" x14ac:dyDescent="0.2">
      <c r="A31" s="46"/>
      <c r="B31" s="47">
        <f t="shared" si="2"/>
        <v>0.51388888888888862</v>
      </c>
      <c r="C31" s="50" t="str">
        <f>C9</f>
        <v>SV Veitshöchheim 1</v>
      </c>
      <c r="D31" s="49" t="s">
        <v>25</v>
      </c>
      <c r="E31" s="68" t="str">
        <f>C12</f>
        <v>TV Haßfurt</v>
      </c>
      <c r="F31" s="51"/>
      <c r="G31" s="52" t="s">
        <v>26</v>
      </c>
      <c r="H31" s="53"/>
      <c r="I31" s="54"/>
      <c r="K31" s="101"/>
      <c r="L31" s="70"/>
      <c r="M31" s="103"/>
      <c r="R31" s="58" t="str">
        <f t="shared" si="0"/>
        <v>0</v>
      </c>
      <c r="S31" s="4" t="s">
        <v>26</v>
      </c>
      <c r="T31" s="59" t="str">
        <f t="shared" si="1"/>
        <v>0</v>
      </c>
    </row>
    <row r="32" spans="1:22" ht="16.5" customHeight="1" x14ac:dyDescent="0.2">
      <c r="A32" s="46"/>
      <c r="B32" s="47">
        <f t="shared" si="2"/>
        <v>0.52083333333333304</v>
      </c>
      <c r="C32" s="79" t="str">
        <f>E13</f>
        <v>WÜ Süd West 2</v>
      </c>
      <c r="D32" s="49" t="s">
        <v>25</v>
      </c>
      <c r="E32" s="74" t="str">
        <f>E11</f>
        <v>TSV Lengfeld</v>
      </c>
      <c r="F32" s="51"/>
      <c r="G32" s="52" t="s">
        <v>26</v>
      </c>
      <c r="H32" s="53"/>
      <c r="I32" s="54"/>
      <c r="K32" s="104"/>
      <c r="L32" s="70"/>
      <c r="M32" s="103"/>
      <c r="R32" s="58" t="str">
        <f t="shared" si="0"/>
        <v>0</v>
      </c>
      <c r="S32" s="4" t="s">
        <v>26</v>
      </c>
      <c r="T32" s="59" t="str">
        <f t="shared" si="1"/>
        <v>0</v>
      </c>
    </row>
    <row r="33" spans="1:20" ht="16.5" customHeight="1" x14ac:dyDescent="0.2">
      <c r="A33" s="46"/>
      <c r="B33" s="47">
        <f t="shared" si="2"/>
        <v>0.52777777777777746</v>
      </c>
      <c r="C33" s="67" t="str">
        <f>C11</f>
        <v>Würzburg Nord</v>
      </c>
      <c r="D33" s="49" t="s">
        <v>25</v>
      </c>
      <c r="E33" s="77" t="str">
        <f>C13</f>
        <v>Maindreieck Süd</v>
      </c>
      <c r="F33" s="51"/>
      <c r="G33" s="52" t="s">
        <v>26</v>
      </c>
      <c r="H33" s="53"/>
      <c r="I33" s="54"/>
      <c r="K33" s="104"/>
      <c r="L33" s="70"/>
      <c r="M33" s="103"/>
      <c r="R33" s="58" t="str">
        <f t="shared" si="0"/>
        <v>0</v>
      </c>
      <c r="S33" s="4" t="s">
        <v>26</v>
      </c>
      <c r="T33" s="59" t="str">
        <f t="shared" si="1"/>
        <v>0</v>
      </c>
    </row>
    <row r="34" spans="1:20" ht="16.5" customHeight="1" thickBot="1" x14ac:dyDescent="0.25">
      <c r="A34" s="46"/>
      <c r="B34" s="47">
        <f t="shared" si="2"/>
        <v>0.53472222222222188</v>
      </c>
      <c r="C34" s="75" t="str">
        <f>E12</f>
        <v>FV Gemünden Seifriedsburg</v>
      </c>
      <c r="D34" s="49" t="s">
        <v>25</v>
      </c>
      <c r="E34" s="98" t="str">
        <f>E10</f>
        <v>TSV Großbardorf</v>
      </c>
      <c r="F34" s="51"/>
      <c r="G34" s="52" t="s">
        <v>26</v>
      </c>
      <c r="H34" s="53"/>
      <c r="I34" s="54"/>
      <c r="K34" s="105"/>
      <c r="L34" s="106"/>
      <c r="M34" s="107"/>
      <c r="R34" s="58" t="str">
        <f t="shared" si="0"/>
        <v>0</v>
      </c>
      <c r="S34" s="4" t="s">
        <v>26</v>
      </c>
      <c r="T34" s="59" t="str">
        <f t="shared" si="1"/>
        <v>0</v>
      </c>
    </row>
    <row r="35" spans="1:20" ht="16.5" customHeight="1" x14ac:dyDescent="0.2">
      <c r="A35" s="46"/>
      <c r="B35" s="47">
        <f t="shared" si="2"/>
        <v>0.5416666666666663</v>
      </c>
      <c r="C35" s="68" t="str">
        <f>C12</f>
        <v>TV Haßfurt</v>
      </c>
      <c r="D35" s="49" t="s">
        <v>25</v>
      </c>
      <c r="E35" s="48" t="str">
        <f>C23</f>
        <v>Retzstadt</v>
      </c>
      <c r="F35" s="51"/>
      <c r="G35" s="52" t="s">
        <v>26</v>
      </c>
      <c r="H35" s="53"/>
      <c r="I35" s="54"/>
      <c r="K35" s="108"/>
      <c r="L35" s="63"/>
      <c r="M35" s="109"/>
      <c r="R35" s="58" t="str">
        <f t="shared" si="0"/>
        <v>0</v>
      </c>
      <c r="S35" s="4" t="s">
        <v>26</v>
      </c>
      <c r="T35" s="59" t="str">
        <f t="shared" si="1"/>
        <v>0</v>
      </c>
    </row>
    <row r="36" spans="1:20" ht="16.5" customHeight="1" thickBot="1" x14ac:dyDescent="0.25">
      <c r="A36" s="46"/>
      <c r="B36" s="110">
        <f t="shared" si="2"/>
        <v>0.54861111111111072</v>
      </c>
      <c r="C36" s="111" t="str">
        <f>E13</f>
        <v>WÜ Süd West 2</v>
      </c>
      <c r="D36" s="112" t="s">
        <v>25</v>
      </c>
      <c r="E36" s="113" t="str">
        <f>E9</f>
        <v>Veitshöchheim 2</v>
      </c>
      <c r="F36" s="114"/>
      <c r="G36" s="115" t="s">
        <v>26</v>
      </c>
      <c r="H36" s="116"/>
      <c r="I36" s="54"/>
      <c r="K36" s="69"/>
      <c r="L36" s="70"/>
      <c r="M36" s="103"/>
      <c r="R36" s="58" t="str">
        <f t="shared" si="0"/>
        <v>0</v>
      </c>
      <c r="S36" s="4" t="s">
        <v>26</v>
      </c>
      <c r="T36" s="59" t="str">
        <f t="shared" si="1"/>
        <v>0</v>
      </c>
    </row>
    <row r="37" spans="1:20" ht="16.5" customHeight="1" thickBot="1" x14ac:dyDescent="0.25">
      <c r="A37" s="46"/>
      <c r="B37" s="117"/>
      <c r="C37" s="156" t="s">
        <v>31</v>
      </c>
      <c r="D37" s="156"/>
      <c r="E37" s="156"/>
      <c r="F37" s="118"/>
      <c r="G37" s="119"/>
      <c r="H37" s="120"/>
      <c r="I37" s="54"/>
      <c r="K37" s="105"/>
      <c r="L37" s="70"/>
      <c r="M37" s="103"/>
    </row>
    <row r="38" spans="1:20" ht="16.5" customHeight="1" thickTop="1" x14ac:dyDescent="0.2">
      <c r="A38" s="46"/>
      <c r="B38" s="157" t="s">
        <v>32</v>
      </c>
      <c r="C38" s="157"/>
      <c r="D38" s="157"/>
      <c r="E38" s="157"/>
      <c r="F38" s="157"/>
      <c r="G38" s="157"/>
      <c r="H38" s="157"/>
      <c r="I38" s="54"/>
      <c r="K38" s="105"/>
      <c r="L38" s="70"/>
      <c r="M38" s="103"/>
    </row>
    <row r="39" spans="1:20" ht="16.5" customHeight="1" thickBot="1" x14ac:dyDescent="0.25">
      <c r="A39" s="46"/>
      <c r="B39" s="121">
        <f>B36+$K$11+$K$12+K11+K12</f>
        <v>0.56249999999999956</v>
      </c>
      <c r="C39" s="122"/>
      <c r="D39" s="123" t="s">
        <v>25</v>
      </c>
      <c r="E39" s="122"/>
      <c r="F39" s="53"/>
      <c r="G39" s="52" t="s">
        <v>26</v>
      </c>
      <c r="H39" s="53"/>
      <c r="I39" s="54"/>
      <c r="K39" s="124"/>
      <c r="L39" s="125"/>
      <c r="M39" s="126"/>
    </row>
    <row r="40" spans="1:20" ht="16.5" customHeight="1" thickBot="1" x14ac:dyDescent="0.25">
      <c r="A40" s="46"/>
      <c r="B40" s="158" t="s">
        <v>33</v>
      </c>
      <c r="C40" s="158"/>
      <c r="D40" s="158"/>
      <c r="E40" s="158"/>
      <c r="F40" s="158"/>
      <c r="G40" s="158"/>
      <c r="H40" s="158"/>
      <c r="I40" s="54"/>
      <c r="K40" s="127"/>
      <c r="L40" s="59"/>
      <c r="M40" s="128"/>
    </row>
    <row r="41" spans="1:20" ht="16.5" customHeight="1" x14ac:dyDescent="0.2">
      <c r="A41" s="46"/>
      <c r="B41" s="121">
        <f>B39+K11+K12</f>
        <v>0.56944444444444398</v>
      </c>
      <c r="C41" s="122"/>
      <c r="D41" s="123" t="s">
        <v>25</v>
      </c>
      <c r="E41" s="122"/>
      <c r="F41" s="53"/>
      <c r="G41" s="52" t="s">
        <v>26</v>
      </c>
      <c r="H41" s="53"/>
      <c r="I41" s="54"/>
      <c r="K41" s="159" t="s">
        <v>34</v>
      </c>
      <c r="L41" s="159"/>
      <c r="M41" s="159"/>
      <c r="N41" s="129"/>
    </row>
    <row r="42" spans="1:20" ht="16.5" customHeight="1" x14ac:dyDescent="0.2">
      <c r="A42" s="46"/>
      <c r="B42" s="158" t="s">
        <v>35</v>
      </c>
      <c r="C42" s="158"/>
      <c r="D42" s="158"/>
      <c r="E42" s="158"/>
      <c r="F42" s="158"/>
      <c r="G42" s="158"/>
      <c r="H42" s="158"/>
      <c r="I42" s="54"/>
      <c r="K42" s="130" t="s">
        <v>36</v>
      </c>
      <c r="L42" s="131"/>
      <c r="M42" s="132" t="s">
        <v>37</v>
      </c>
      <c r="N42" s="133"/>
    </row>
    <row r="43" spans="1:20" ht="16.5" customHeight="1" x14ac:dyDescent="0.2">
      <c r="A43" s="46"/>
      <c r="B43" s="121">
        <f>B41+K11+K12</f>
        <v>0.5763888888888884</v>
      </c>
      <c r="C43" s="122"/>
      <c r="D43" s="123" t="s">
        <v>25</v>
      </c>
      <c r="E43" s="122"/>
      <c r="F43" s="53"/>
      <c r="G43" s="52" t="s">
        <v>26</v>
      </c>
      <c r="H43" s="53"/>
      <c r="I43" s="54"/>
      <c r="K43" s="130" t="s">
        <v>38</v>
      </c>
      <c r="L43" s="131"/>
      <c r="M43" s="132" t="s">
        <v>39</v>
      </c>
      <c r="N43" s="133"/>
    </row>
    <row r="44" spans="1:20" ht="16.5" customHeight="1" x14ac:dyDescent="0.2">
      <c r="A44" s="46"/>
      <c r="B44" s="158" t="s">
        <v>40</v>
      </c>
      <c r="C44" s="158"/>
      <c r="D44" s="158"/>
      <c r="E44" s="158"/>
      <c r="F44" s="158"/>
      <c r="G44" s="158"/>
      <c r="H44" s="158"/>
      <c r="I44" s="54"/>
      <c r="K44" s="130" t="s">
        <v>41</v>
      </c>
      <c r="L44" s="131"/>
      <c r="M44" s="132" t="s">
        <v>42</v>
      </c>
      <c r="N44" s="133"/>
    </row>
    <row r="45" spans="1:20" ht="16.5" customHeight="1" thickBot="1" x14ac:dyDescent="0.25">
      <c r="A45" s="46"/>
      <c r="B45" s="121">
        <f>B43+K11+K12</f>
        <v>0.58333333333333282</v>
      </c>
      <c r="C45" s="122"/>
      <c r="D45" s="123" t="s">
        <v>25</v>
      </c>
      <c r="E45" s="122"/>
      <c r="F45" s="53"/>
      <c r="G45" s="52" t="s">
        <v>26</v>
      </c>
      <c r="H45" s="53"/>
      <c r="I45" s="54"/>
      <c r="K45" s="160" t="s">
        <v>43</v>
      </c>
      <c r="L45" s="160"/>
      <c r="M45" s="160"/>
      <c r="N45" s="160"/>
    </row>
    <row r="46" spans="1:20" ht="16.5" customHeight="1" thickBot="1" x14ac:dyDescent="0.25">
      <c r="A46" s="46"/>
      <c r="B46" s="158" t="s">
        <v>44</v>
      </c>
      <c r="C46" s="158"/>
      <c r="D46" s="158"/>
      <c r="E46" s="158"/>
      <c r="F46" s="158"/>
      <c r="G46" s="158"/>
      <c r="H46" s="158"/>
      <c r="I46" s="54"/>
      <c r="K46" s="160"/>
      <c r="L46" s="160"/>
      <c r="M46" s="160"/>
      <c r="N46" s="160"/>
    </row>
    <row r="47" spans="1:20" ht="15.95" customHeight="1" x14ac:dyDescent="0.2">
      <c r="A47" s="46"/>
      <c r="B47" s="121">
        <f>B45+K11+K12</f>
        <v>0.59027777777777724</v>
      </c>
      <c r="C47" s="122"/>
      <c r="D47" s="123" t="s">
        <v>25</v>
      </c>
      <c r="E47" s="122"/>
      <c r="F47" s="53"/>
      <c r="G47" s="52" t="s">
        <v>26</v>
      </c>
      <c r="H47" s="53"/>
      <c r="I47" s="54"/>
      <c r="K47" s="127"/>
    </row>
    <row r="48" spans="1:20" ht="15.95" customHeight="1" x14ac:dyDescent="0.2">
      <c r="A48" s="46"/>
      <c r="B48" s="161" t="s">
        <v>45</v>
      </c>
      <c r="C48" s="161"/>
      <c r="D48" s="161"/>
      <c r="E48" s="161"/>
      <c r="F48" s="161"/>
      <c r="G48" s="161"/>
      <c r="H48" s="161"/>
      <c r="I48" s="54"/>
      <c r="K48" s="134"/>
      <c r="M48" s="135"/>
    </row>
    <row r="49" spans="1:17" ht="15.95" customHeight="1" x14ac:dyDescent="0.2">
      <c r="A49" s="46"/>
      <c r="B49" s="161"/>
      <c r="C49" s="161"/>
      <c r="D49" s="161"/>
      <c r="E49" s="161"/>
      <c r="F49" s="161"/>
      <c r="G49" s="161"/>
      <c r="H49" s="161"/>
      <c r="I49" s="54"/>
    </row>
    <row r="50" spans="1:17" ht="15.95" customHeight="1" thickBot="1" x14ac:dyDescent="0.25">
      <c r="A50" s="136"/>
      <c r="B50" s="137"/>
      <c r="C50" s="138"/>
      <c r="D50" s="138"/>
      <c r="E50" s="138"/>
      <c r="F50" s="139"/>
      <c r="G50" s="140"/>
      <c r="H50" s="139"/>
      <c r="I50" s="45"/>
    </row>
    <row r="51" spans="1:17" ht="15.95" customHeight="1" x14ac:dyDescent="0.2">
      <c r="C51" s="59"/>
    </row>
    <row r="52" spans="1:17" ht="15.95" customHeight="1" x14ac:dyDescent="0.2">
      <c r="A52" s="162" t="s">
        <v>46</v>
      </c>
      <c r="B52" s="162"/>
      <c r="C52" s="162"/>
      <c r="D52" s="162"/>
      <c r="E52" s="162"/>
      <c r="F52" s="162"/>
      <c r="G52" s="162"/>
      <c r="H52" s="162"/>
      <c r="I52" s="141"/>
    </row>
    <row r="53" spans="1:17" ht="15.95" customHeight="1" x14ac:dyDescent="0.2">
      <c r="A53" s="162"/>
      <c r="B53" s="162"/>
      <c r="C53" s="162"/>
      <c r="D53" s="162"/>
      <c r="E53" s="162"/>
      <c r="F53" s="162"/>
      <c r="G53" s="162"/>
      <c r="H53" s="162"/>
    </row>
    <row r="54" spans="1:17" ht="15.95" customHeight="1" x14ac:dyDescent="0.2">
      <c r="A54" s="162"/>
      <c r="B54" s="162"/>
      <c r="C54" s="162"/>
      <c r="D54" s="162"/>
      <c r="E54" s="162"/>
      <c r="F54" s="162"/>
      <c r="G54" s="162"/>
      <c r="H54" s="162"/>
      <c r="K54" s="163" t="s">
        <v>47</v>
      </c>
      <c r="L54" s="163"/>
      <c r="M54" s="163"/>
      <c r="N54" s="163"/>
    </row>
    <row r="55" spans="1:17" ht="15.95" customHeight="1" x14ac:dyDescent="0.2">
      <c r="K55" s="163"/>
      <c r="L55" s="163"/>
      <c r="M55" s="163"/>
      <c r="N55" s="163"/>
      <c r="O55" s="142"/>
    </row>
    <row r="56" spans="1:17" ht="15.95" customHeight="1" x14ac:dyDescent="0.2">
      <c r="K56" s="163"/>
      <c r="L56" s="163"/>
      <c r="M56" s="163"/>
      <c r="N56" s="163"/>
      <c r="O56" s="143"/>
    </row>
    <row r="57" spans="1:17" ht="15.95" customHeight="1" x14ac:dyDescent="0.2">
      <c r="P57" s="142"/>
      <c r="Q57" s="144"/>
    </row>
    <row r="58" spans="1:17" ht="15.95" customHeight="1" x14ac:dyDescent="0.2">
      <c r="J58" s="145"/>
      <c r="P58" s="143"/>
      <c r="Q58" s="13"/>
    </row>
    <row r="59" spans="1:17" ht="15.95" customHeight="1" x14ac:dyDescent="0.2">
      <c r="J59" s="145"/>
    </row>
    <row r="60" spans="1:17" ht="15.95" customHeight="1" x14ac:dyDescent="0.2">
      <c r="J60" s="141"/>
      <c r="K60" s="141"/>
      <c r="L60" s="141"/>
      <c r="M60" s="141"/>
      <c r="N60" s="141"/>
    </row>
    <row r="61" spans="1:17" ht="15.95" customHeight="1" x14ac:dyDescent="0.2"/>
    <row r="62" spans="1:17" ht="6" customHeight="1" x14ac:dyDescent="0.2"/>
    <row r="63" spans="1:17" ht="12" customHeight="1" x14ac:dyDescent="0.2"/>
    <row r="64" spans="1:17" ht="48" customHeight="1" x14ac:dyDescent="0.2"/>
    <row r="65" spans="11:13" ht="15" customHeight="1" x14ac:dyDescent="0.2">
      <c r="K65" s="146"/>
      <c r="L65" s="146"/>
      <c r="M65" s="146"/>
    </row>
    <row r="66" spans="11:13" ht="15" customHeight="1" x14ac:dyDescent="0.2"/>
    <row r="67" spans="11:13" ht="15" customHeight="1" x14ac:dyDescent="0.2"/>
    <row r="68" spans="11:13" ht="15" customHeight="1" x14ac:dyDescent="0.2"/>
    <row r="69" spans="11:13" ht="15" customHeight="1" x14ac:dyDescent="0.2"/>
    <row r="70" spans="11:13" ht="15" customHeight="1" x14ac:dyDescent="0.2"/>
    <row r="71" spans="11:13" ht="15" customHeight="1" x14ac:dyDescent="0.2"/>
    <row r="72" spans="11:13" ht="15" customHeight="1" x14ac:dyDescent="0.2"/>
    <row r="73" spans="11:13" ht="15" customHeight="1" x14ac:dyDescent="0.2"/>
    <row r="74" spans="11:13" ht="15" customHeight="1" x14ac:dyDescent="0.2"/>
    <row r="75" spans="11:13" ht="15" customHeight="1" x14ac:dyDescent="0.2"/>
  </sheetData>
  <mergeCells count="22">
    <mergeCell ref="B48:H49"/>
    <mergeCell ref="A52:H54"/>
    <mergeCell ref="K54:N56"/>
    <mergeCell ref="B38:H38"/>
    <mergeCell ref="B40:H40"/>
    <mergeCell ref="K41:M41"/>
    <mergeCell ref="B42:H42"/>
    <mergeCell ref="B44:H44"/>
    <mergeCell ref="K45:N46"/>
    <mergeCell ref="B46:H46"/>
    <mergeCell ref="A15:B15"/>
    <mergeCell ref="C15:E15"/>
    <mergeCell ref="F15:I15"/>
    <mergeCell ref="K15:K16"/>
    <mergeCell ref="N17:P17"/>
    <mergeCell ref="C37:E37"/>
    <mergeCell ref="A1:P1"/>
    <mergeCell ref="A3:P3"/>
    <mergeCell ref="A4:M4"/>
    <mergeCell ref="A5:M6"/>
    <mergeCell ref="N8:P8"/>
    <mergeCell ref="N9:P9"/>
  </mergeCells>
  <pageMargins left="0.78740157480314998" right="0" top="0.19685039370078702" bottom="0" header="0" footer="0"/>
  <pageSetup paperSize="0" scale="75" fitToWidth="0" fitToHeight="0" orientation="portrait" horizontalDpi="0" verticalDpi="0" copies="0"/>
  <headerFooter alignWithMargins="0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r:id="rId4">
            <anchor moveWithCells="1" sizeWithCells="1">
              <from>
                <xdr:col>15</xdr:col>
                <xdr:colOff>28575</xdr:colOff>
                <xdr:row>30</xdr:row>
                <xdr:rowOff>95250</xdr:rowOff>
              </from>
              <to>
                <xdr:col>15</xdr:col>
                <xdr:colOff>28575</xdr:colOff>
                <xdr:row>30</xdr:row>
                <xdr:rowOff>209550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Spielplan_10Teams2Grp</vt:lpstr>
      <vt:lpstr>Spielplan_10Teams2Grp!Druckbereich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Hallenturnier Spielplan Original  F1 F2</dc:title>
  <dc:creator>Susanne Kempf</dc:creator>
  <cp:lastModifiedBy>Schäfer, Bernd</cp:lastModifiedBy>
  <cp:lastPrinted>2017-11-30T19:36:44Z</cp:lastPrinted>
  <dcterms:created xsi:type="dcterms:W3CDTF">2002-10-12T23:28:52Z</dcterms:created>
  <dcterms:modified xsi:type="dcterms:W3CDTF">2017-12-28T07:23:32Z</dcterms:modified>
</cp:coreProperties>
</file>