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enmtgcore.sharepoint.com/sites/StrategicInitiatives/Shared Documents/Guidelines &amp; Matrices/Guidelines &amp; Matrices - Master Documents/Working Documents/RoundHouse Lending/EquityBuilder (DreamBuilder) - RoundHouse Lending/"/>
    </mc:Choice>
  </mc:AlternateContent>
  <xr:revisionPtr revIDLastSave="8" documentId="8_{400B0358-D0D4-40ED-886A-136B1C0E088B}" xr6:coauthVersionLast="47" xr6:coauthVersionMax="47" xr10:uidLastSave="{45BDE564-DA6E-46F0-8D55-B2574DAC8247}"/>
  <bookViews>
    <workbookView xWindow="28680" yWindow="-120" windowWidth="29040" windowHeight="15720" xr2:uid="{1D663A4B-18D4-4679-B23F-5AC4F32C54FA}"/>
  </bookViews>
  <sheets>
    <sheet name="DreamBuilder Cost Estim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E19" i="1"/>
  <c r="E15" i="1" a="1"/>
  <c r="E15" i="1" s="1"/>
  <c r="E26" i="1" s="1"/>
  <c r="E23" i="1" l="1"/>
  <c r="E27" i="1" s="1"/>
  <c r="E2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<sst xmlns="http://schemas.openxmlformats.org/spreadsheetml/2006/main" count="49" uniqueCount="47">
  <si>
    <t>Purchase Price</t>
  </si>
  <si>
    <t>1st Total Loan Amount (including UFMIP)</t>
  </si>
  <si>
    <t>The Homebuyer(s) pay for the appraisal, but appraisal and case # are ordered in TRHEEA's name.</t>
  </si>
  <si>
    <t>TRID timing and delivery does not apply to the financing agreement between the Homebuyer(s) and TRHEEA. Every loan must have a final CD.</t>
  </si>
  <si>
    <t>Not every Title Company is acceptable. Refer to the DreamBuilder Approved Title List for approved companies. The title insurer must be verified at time of assignment.</t>
  </si>
  <si>
    <t>Down Payment MRI</t>
  </si>
  <si>
    <t>The Homebuyer(s) will not be on the DOT, but will have rights of ownership and security through the financing agreement with TRHEEA.</t>
  </si>
  <si>
    <t>All Closing Costs (orig., prepaids, etc.)</t>
  </si>
  <si>
    <t>The financing agreement between the Homebuyer(s) and TRHEEA has a 40-year term, which is how TRHEEA has no equity share or split.</t>
  </si>
  <si>
    <t>All Seller Concessions</t>
  </si>
  <si>
    <t>The FHA note rate for TRHEEA is not the Homebuyer's note rate.</t>
  </si>
  <si>
    <t>All Other Credits</t>
  </si>
  <si>
    <t>The Homebuyer(s) will wire all down payment and closing fees to the government entity, then TRHEEA will close on the FHA loan.</t>
  </si>
  <si>
    <t>Homebuyer Agreement Fees</t>
  </si>
  <si>
    <t>Admin Fee</t>
  </si>
  <si>
    <t>Total</t>
  </si>
  <si>
    <t>CONSUMER COST DISCLOSURE</t>
  </si>
  <si>
    <t>1st Loan Payment Amount (PITIA)</t>
  </si>
  <si>
    <t>PITIA from the underlying FHA loan (Not including the Servicing Fee)</t>
  </si>
  <si>
    <t>Full PurchasePprice from the Contract or Proposed Contract</t>
  </si>
  <si>
    <t>Total Loan Amount: Max 96.5% of Purchase Price x 1.75% ÷ base loan amount</t>
  </si>
  <si>
    <t xml:space="preserve">All closing costs on the CD: Broker BPC, all Prepaids and Closing Costs not included with the TRHEEA </t>
  </si>
  <si>
    <t>Max 6%</t>
  </si>
  <si>
    <t>Includes EMD, Prorations, Credit for rate selected if not accounted for in "All Closing Costs"</t>
  </si>
  <si>
    <t>.50% of Purchase Price</t>
  </si>
  <si>
    <t>Program Management Fee</t>
  </si>
  <si>
    <t>Properites located in TX, Mobile Notary Fee may be charged</t>
  </si>
  <si>
    <t>Properites located in TX, Recording Fee may be charged</t>
  </si>
  <si>
    <t>Mobile Notary Fee</t>
  </si>
  <si>
    <t>Recording Fee</t>
  </si>
  <si>
    <t>This should be equal to Cash to Close</t>
  </si>
  <si>
    <t>1st LOAN DETAILS</t>
  </si>
  <si>
    <t>TRHEEA CD</t>
  </si>
  <si>
    <t>Section A</t>
  </si>
  <si>
    <t>Section B</t>
  </si>
  <si>
    <r>
      <t xml:space="preserve">The Homebuyers' monthly payment is always (.50% x Total Loan Amount </t>
    </r>
    <r>
      <rPr>
        <sz val="9"/>
        <color theme="1"/>
        <rFont val="Aptos Narrow"/>
        <family val="2"/>
      </rPr>
      <t xml:space="preserve">÷ </t>
    </r>
    <r>
      <rPr>
        <sz val="9"/>
        <color theme="1"/>
        <rFont val="Aptos Narrow"/>
        <family val="2"/>
        <scheme val="minor"/>
      </rPr>
      <t>12) + TRHEEA's FHA PITIA payment.</t>
    </r>
  </si>
  <si>
    <t>3.5% of the Purchase Price or Total Down Payment</t>
  </si>
  <si>
    <t>Underlying  Portion (TRHEEA CD)</t>
  </si>
  <si>
    <t>Total Estimated Cost to Close</t>
  </si>
  <si>
    <t>(Fill in the white cells; the taupe cells are automatically calculated)</t>
  </si>
  <si>
    <t>EquityBuilder (DreamBuilder) Earned Equity Cost Estimator</t>
  </si>
  <si>
    <t>EquityBuilder Reminders:</t>
  </si>
  <si>
    <t>09.11.2026</t>
  </si>
  <si>
    <t xml:space="preserve">Risk Management Fee &amp; Reserve </t>
  </si>
  <si>
    <r>
      <t xml:space="preserve">1-month PITIA which Includes Servicing Fee (.50% of Total Loan Amount </t>
    </r>
    <r>
      <rPr>
        <sz val="9"/>
        <color theme="1"/>
        <rFont val="Aptos Narrow"/>
        <family val="2"/>
      </rPr>
      <t>÷ 12)</t>
    </r>
  </si>
  <si>
    <t>© 2026. Roundhouse Lending, DBA of GenWay Home Mortgage, Inc. NMLS# 222730. This is intended for industry professionals only and not intended for or directed at consumers.</t>
  </si>
  <si>
    <t>EquityBuilder Earned Equity Cost Estimator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</si>
</sst>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.5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ptos Narrow"/>
      <family val="2"/>
    </font>
    <font>
      <b/>
      <sz val="24"/>
      <color rgb="FF083A59"/>
      <name val="Aptos Narrow"/>
      <family val="2"/>
      <scheme val="minor"/>
    </font>
    <font>
      <sz val="18"/>
      <color theme="1"/>
      <name val="Aptos SemiBold"/>
      <family val="2"/>
    </font>
    <font>
      <sz val="9"/>
      <color theme="1"/>
      <name val="Aptos SemiBold"/>
      <family val="2"/>
    </font>
    <font>
      <sz val="18"/>
      <color theme="1"/>
      <name val="Aptos Slab SemiBold"/>
      <family val="2"/>
    </font>
    <font>
      <i/>
      <sz val="11"/>
      <color rgb="FF731702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sz val="26"/>
      <color rgb="FF083A59"/>
      <name val="Aptos Narrow"/>
      <family val="2"/>
      <scheme val="minor"/>
    </font>
    <font>
      <sz val="9"/>
      <name val="Aptos Narrow"/>
      <family val="2"/>
      <scheme val="minor"/>
    </font>
    <font>
      <sz val="8"/>
      <color theme="1"/>
      <name val="Calibri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83A59"/>
        <bgColor indexed="64"/>
      </patternFill>
    </fill>
    <fill>
      <patternFill patternType="solid">
        <fgColor rgb="FFD6CDC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44" fontId="5" fillId="0" borderId="0" xfId="1" applyFont="1" applyBorder="1" applyAlignment="1">
      <alignment vertical="center"/>
    </xf>
    <xf numFmtId="0" fontId="0" fillId="0" borderId="8" xfId="0" applyBorder="1" applyAlignment="1">
      <alignment vertical="center"/>
    </xf>
    <xf numFmtId="44" fontId="0" fillId="0" borderId="8" xfId="1" applyFont="1" applyBorder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2" xfId="0" applyBorder="1" applyAlignment="1">
      <alignment horizontal="left" vertical="center" indent="2"/>
    </xf>
    <xf numFmtId="0" fontId="0" fillId="0" borderId="8" xfId="0" applyBorder="1" applyAlignment="1">
      <alignment horizontal="left" vertical="center" indent="2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1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44" fontId="8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 indent="2"/>
    </xf>
    <xf numFmtId="0" fontId="7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2" xfId="0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vertical="center"/>
    </xf>
    <xf numFmtId="0" fontId="18" fillId="0" borderId="8" xfId="0" applyFont="1" applyBorder="1" applyAlignment="1">
      <alignment vertical="top"/>
    </xf>
    <xf numFmtId="44" fontId="5" fillId="0" borderId="6" xfId="1" applyFont="1" applyBorder="1" applyAlignment="1" applyProtection="1">
      <alignment vertical="center"/>
      <protection locked="0"/>
    </xf>
    <xf numFmtId="44" fontId="5" fillId="0" borderId="6" xfId="1" applyFont="1" applyFill="1" applyBorder="1" applyAlignment="1" applyProtection="1">
      <alignment horizontal="right" vertical="center"/>
      <protection locked="0"/>
    </xf>
    <xf numFmtId="44" fontId="11" fillId="3" borderId="6" xfId="1" applyFont="1" applyFill="1" applyBorder="1" applyAlignment="1">
      <alignment vertical="center"/>
    </xf>
    <xf numFmtId="44" fontId="5" fillId="3" borderId="6" xfId="1" applyFont="1" applyFill="1" applyBorder="1" applyAlignment="1">
      <alignment horizontal="right" vertical="center"/>
    </xf>
    <xf numFmtId="44" fontId="13" fillId="3" borderId="6" xfId="1" applyFont="1" applyFill="1" applyBorder="1" applyAlignment="1">
      <alignment horizontal="right" vertical="center"/>
    </xf>
    <xf numFmtId="44" fontId="5" fillId="3" borderId="6" xfId="1" applyFont="1" applyFill="1" applyBorder="1" applyAlignment="1">
      <alignment vertical="center"/>
    </xf>
    <xf numFmtId="0" fontId="17" fillId="0" borderId="0" xfId="0" applyFont="1" applyAlignment="1">
      <alignment horizontal="left" vertical="top" wrapText="1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16" fillId="2" borderId="10" xfId="0" applyFont="1" applyFill="1" applyBorder="1" applyAlignment="1">
      <alignment horizontal="left" vertical="center" indent="2"/>
    </xf>
    <xf numFmtId="0" fontId="16" fillId="2" borderId="11" xfId="0" applyFont="1" applyFill="1" applyBorder="1" applyAlignment="1">
      <alignment horizontal="left" vertical="center" indent="2"/>
    </xf>
    <xf numFmtId="0" fontId="16" fillId="2" borderId="12" xfId="0" applyFont="1" applyFill="1" applyBorder="1" applyAlignment="1">
      <alignment horizontal="left" vertical="center" indent="2"/>
    </xf>
    <xf numFmtId="0" fontId="19" fillId="0" borderId="0" xfId="0" applyFont="1"/>
    <xf numFmtId="44" fontId="0" fillId="0" borderId="0" xfId="1" applyFont="1" applyBorder="1" applyAlignment="1">
      <alignment vertical="center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7" xfId="0" applyFont="1" applyBorder="1" applyAlignment="1">
      <alignment horizontal="left" vertical="top" indent="2"/>
    </xf>
    <xf numFmtId="0" fontId="20" fillId="0" borderId="8" xfId="0" applyFont="1" applyBorder="1" applyAlignment="1">
      <alignment horizontal="left" vertical="top" indent="2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6CDC2"/>
      <color rgb="FF083A59"/>
      <color rgb="FF33294B"/>
      <color rgb="FF93C5BB"/>
      <color rgb="FF7317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114300</xdr:colOff>
      <xdr:row>1</xdr:row>
      <xdr:rowOff>123825</xdr:rowOff>
    </xdr:from>
    <xdr:to>
      <xdr:col>15</xdr:col>
      <xdr:colOff>102428</xdr:colOff>
      <xdr:row>2</xdr:row>
      <xdr:rowOff>628269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1BD294-0563-5F01-85C9-60EAFA092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73075" y="323850"/>
          <a:ext cx="2502728" cy="694944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28</xdr:row>
      <xdr:rowOff>304800</xdr:rowOff>
    </xdr:from>
    <xdr:to>
      <xdr:col>2</xdr:col>
      <xdr:colOff>285750</xdr:colOff>
      <xdr:row>30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94E1AC-A079-4E5C-91FC-72E45ED5E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13077825"/>
          <a:ext cx="4572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74CE-8116-4089-B841-D0409473CF10}">
  <dimension ref="B1:P31"/>
  <sheetViews>
    <sheetView showGridLines="0" tabSelected="1" zoomScaleNormal="100" workbookViewId="0">
      <selection activeCell="E6" sqref="E6"/>
    </sheetView>
  </sheetViews>
  <sheetFormatPr defaultColWidth="12.5703125" defaultRowHeight="21.95" customHeight="1" x14ac:dyDescent="0.25"/>
  <cols>
    <col min="1" max="2" width="3.7109375" style="1" customWidth="1"/>
    <col min="3" max="3" width="4.5703125" style="1" customWidth="1"/>
    <col min="4" max="4" width="60.7109375" style="1" customWidth="1"/>
    <col min="5" max="5" width="24.7109375" style="1" customWidth="1"/>
    <col min="6" max="6" width="40.7109375" style="11" customWidth="1"/>
    <col min="7" max="7" width="3.7109375" style="1" customWidth="1"/>
    <col min="8" max="8" width="3.7109375" style="14" customWidth="1"/>
    <col min="9" max="9" width="12.5703125" style="8"/>
    <col min="10" max="15" width="12.5703125" style="1"/>
    <col min="16" max="16" width="3.7109375" style="1" customWidth="1"/>
    <col min="17" max="16384" width="12.5703125" style="1"/>
  </cols>
  <sheetData>
    <row r="1" spans="2:16" ht="15.75" thickBot="1" x14ac:dyDescent="0.3"/>
    <row r="2" spans="2:16" ht="15" customHeight="1" x14ac:dyDescent="0.25">
      <c r="B2" s="2"/>
      <c r="C2" s="3"/>
      <c r="D2" s="3"/>
      <c r="E2" s="3"/>
      <c r="F2" s="12"/>
      <c r="G2" s="3"/>
      <c r="H2" s="26"/>
      <c r="I2" s="9"/>
      <c r="J2" s="3"/>
      <c r="K2" s="3"/>
      <c r="L2" s="3"/>
      <c r="M2" s="3"/>
      <c r="N2" s="3"/>
      <c r="O2" s="3"/>
      <c r="P2" s="30"/>
    </row>
    <row r="3" spans="2:16" ht="80.099999999999994" customHeight="1" x14ac:dyDescent="0.25">
      <c r="B3" s="27"/>
      <c r="C3" s="41" t="s">
        <v>40</v>
      </c>
      <c r="D3" s="41"/>
      <c r="E3" s="41"/>
      <c r="F3" s="41"/>
      <c r="P3" s="31"/>
    </row>
    <row r="4" spans="2:16" ht="31.5" x14ac:dyDescent="0.25">
      <c r="B4" s="28"/>
      <c r="C4" s="42" t="s">
        <v>31</v>
      </c>
      <c r="D4" s="43"/>
      <c r="E4" s="43"/>
      <c r="F4" s="44"/>
      <c r="H4" s="48" t="s">
        <v>41</v>
      </c>
      <c r="I4" s="49"/>
      <c r="J4" s="49"/>
      <c r="K4" s="49"/>
      <c r="L4" s="49"/>
      <c r="M4" s="49"/>
      <c r="N4" s="49"/>
      <c r="O4" s="50"/>
      <c r="P4" s="31"/>
    </row>
    <row r="5" spans="2:16" ht="36" customHeight="1" thickBot="1" x14ac:dyDescent="0.3">
      <c r="B5" s="28"/>
      <c r="C5" s="47" t="s">
        <v>39</v>
      </c>
      <c r="D5" s="47"/>
      <c r="E5" s="16"/>
      <c r="H5" s="17">
        <v>1</v>
      </c>
      <c r="I5" s="45" t="s">
        <v>2</v>
      </c>
      <c r="J5" s="45"/>
      <c r="K5" s="45"/>
      <c r="L5" s="45"/>
      <c r="M5" s="45"/>
      <c r="N5" s="45"/>
      <c r="O5" s="45"/>
      <c r="P5" s="31"/>
    </row>
    <row r="6" spans="2:16" ht="36" customHeight="1" thickBot="1" x14ac:dyDescent="0.3">
      <c r="B6" s="29"/>
      <c r="D6" s="18" t="s">
        <v>0</v>
      </c>
      <c r="E6" s="35"/>
      <c r="F6" s="11" t="s">
        <v>19</v>
      </c>
      <c r="H6" s="17">
        <v>2</v>
      </c>
      <c r="I6" s="45" t="s">
        <v>3</v>
      </c>
      <c r="J6" s="45"/>
      <c r="K6" s="45"/>
      <c r="L6" s="45"/>
      <c r="M6" s="45"/>
      <c r="N6" s="45"/>
      <c r="O6" s="45"/>
      <c r="P6" s="31"/>
    </row>
    <row r="7" spans="2:16" ht="36" customHeight="1" thickBot="1" x14ac:dyDescent="0.3">
      <c r="B7" s="29"/>
      <c r="C7" s="15"/>
      <c r="D7" s="18" t="s">
        <v>1</v>
      </c>
      <c r="E7" s="35"/>
      <c r="F7" s="11" t="s">
        <v>20</v>
      </c>
      <c r="H7" s="17">
        <v>3</v>
      </c>
      <c r="I7" s="45" t="s">
        <v>4</v>
      </c>
      <c r="J7" s="45"/>
      <c r="K7" s="45"/>
      <c r="L7" s="45"/>
      <c r="M7" s="45"/>
      <c r="N7" s="45"/>
      <c r="O7" s="45"/>
      <c r="P7" s="31"/>
    </row>
    <row r="8" spans="2:16" ht="36" customHeight="1" thickBot="1" x14ac:dyDescent="0.3">
      <c r="B8" s="29"/>
      <c r="C8" s="15"/>
      <c r="D8" s="18" t="s">
        <v>17</v>
      </c>
      <c r="E8" s="35"/>
      <c r="F8" s="11" t="s">
        <v>18</v>
      </c>
      <c r="H8" s="17">
        <v>4</v>
      </c>
      <c r="I8" s="45" t="s">
        <v>35</v>
      </c>
      <c r="J8" s="45"/>
      <c r="K8" s="45"/>
      <c r="L8" s="45"/>
      <c r="M8" s="45"/>
      <c r="N8" s="45"/>
      <c r="O8" s="45"/>
      <c r="P8" s="31"/>
    </row>
    <row r="9" spans="2:16" ht="36" customHeight="1" x14ac:dyDescent="0.25">
      <c r="B9" s="29"/>
      <c r="C9" s="15"/>
      <c r="D9" s="18"/>
      <c r="E9" s="5"/>
      <c r="F9" s="19"/>
      <c r="H9" s="17">
        <v>5</v>
      </c>
      <c r="I9" s="45" t="s">
        <v>6</v>
      </c>
      <c r="J9" s="45"/>
      <c r="K9" s="45"/>
      <c r="L9" s="45"/>
      <c r="M9" s="45"/>
      <c r="N9" s="45"/>
      <c r="O9" s="45"/>
      <c r="P9" s="31"/>
    </row>
    <row r="10" spans="2:16" ht="36" customHeight="1" thickBot="1" x14ac:dyDescent="0.3">
      <c r="B10" s="4"/>
      <c r="C10" s="46" t="s">
        <v>32</v>
      </c>
      <c r="D10" s="46"/>
      <c r="E10" s="20" t="s">
        <v>33</v>
      </c>
      <c r="F10" s="20"/>
      <c r="H10" s="17">
        <v>6</v>
      </c>
      <c r="I10" s="45" t="s">
        <v>8</v>
      </c>
      <c r="J10" s="45"/>
      <c r="K10" s="45"/>
      <c r="L10" s="45"/>
      <c r="M10" s="45"/>
      <c r="N10" s="45"/>
      <c r="O10" s="45"/>
      <c r="P10" s="31"/>
    </row>
    <row r="11" spans="2:16" ht="36" customHeight="1" thickBot="1" x14ac:dyDescent="0.3">
      <c r="B11" s="4"/>
      <c r="C11" s="18"/>
      <c r="D11" s="18" t="s">
        <v>5</v>
      </c>
      <c r="E11" s="35"/>
      <c r="F11" s="19" t="s">
        <v>36</v>
      </c>
      <c r="H11" s="17">
        <v>7</v>
      </c>
      <c r="I11" s="45" t="s">
        <v>10</v>
      </c>
      <c r="J11" s="45"/>
      <c r="K11" s="45"/>
      <c r="L11" s="45"/>
      <c r="M11" s="45"/>
      <c r="N11" s="45"/>
      <c r="O11" s="45"/>
      <c r="P11" s="31"/>
    </row>
    <row r="12" spans="2:16" ht="36" customHeight="1" thickBot="1" x14ac:dyDescent="0.3">
      <c r="B12" s="4"/>
      <c r="C12" s="18"/>
      <c r="D12" s="18" t="s">
        <v>7</v>
      </c>
      <c r="E12" s="35"/>
      <c r="F12" s="11" t="s">
        <v>21</v>
      </c>
      <c r="H12" s="17">
        <v>8</v>
      </c>
      <c r="I12" s="45" t="s">
        <v>12</v>
      </c>
      <c r="J12" s="45"/>
      <c r="K12" s="45"/>
      <c r="L12" s="45"/>
      <c r="M12" s="45"/>
      <c r="N12" s="45"/>
      <c r="O12" s="45"/>
      <c r="P12" s="31"/>
    </row>
    <row r="13" spans="2:16" ht="36" customHeight="1" thickBot="1" x14ac:dyDescent="0.3">
      <c r="B13" s="4"/>
      <c r="C13" s="18"/>
      <c r="D13" s="18" t="s">
        <v>9</v>
      </c>
      <c r="E13" s="35"/>
      <c r="F13" s="11" t="s">
        <v>22</v>
      </c>
      <c r="H13" s="21"/>
      <c r="I13" s="22"/>
      <c r="J13" s="23"/>
      <c r="K13" s="23"/>
      <c r="L13" s="23"/>
      <c r="M13" s="23"/>
      <c r="N13" s="23"/>
      <c r="O13" s="23"/>
      <c r="P13" s="31"/>
    </row>
    <row r="14" spans="2:16" ht="36" customHeight="1" thickBot="1" x14ac:dyDescent="0.3">
      <c r="B14" s="4"/>
      <c r="C14" s="18"/>
      <c r="D14" s="18" t="s">
        <v>11</v>
      </c>
      <c r="E14" s="35"/>
      <c r="F14" s="11" t="s">
        <v>23</v>
      </c>
      <c r="H14" s="21"/>
      <c r="I14" s="22"/>
      <c r="J14" s="23"/>
      <c r="K14" s="23"/>
      <c r="L14" s="23"/>
      <c r="M14" s="23"/>
      <c r="N14" s="23"/>
      <c r="O14" s="23"/>
      <c r="P14" s="31"/>
    </row>
    <row r="15" spans="2:16" ht="36" customHeight="1" thickBot="1" x14ac:dyDescent="0.3">
      <c r="B15" s="4"/>
      <c r="C15" s="18"/>
      <c r="D15" s="24" t="s">
        <v>15</v>
      </c>
      <c r="E15" s="37" cm="1">
        <f t="array" ref="E15">SUM(E11:E12,-E13:E14)</f>
        <v>0</v>
      </c>
      <c r="F15" s="11" t="s">
        <v>30</v>
      </c>
      <c r="P15" s="31"/>
    </row>
    <row r="16" spans="2:16" ht="36" customHeight="1" x14ac:dyDescent="0.25">
      <c r="B16" s="4"/>
      <c r="C16" s="18"/>
      <c r="D16" s="18"/>
      <c r="E16" s="5"/>
      <c r="P16" s="31"/>
    </row>
    <row r="17" spans="2:16" ht="36" customHeight="1" thickBot="1" x14ac:dyDescent="0.3">
      <c r="B17" s="4"/>
      <c r="C17" s="15" t="s">
        <v>13</v>
      </c>
      <c r="D17" s="18"/>
      <c r="E17" s="20" t="s">
        <v>34</v>
      </c>
      <c r="F17" s="20"/>
      <c r="P17" s="31"/>
    </row>
    <row r="18" spans="2:16" ht="36" customHeight="1" thickBot="1" x14ac:dyDescent="0.3">
      <c r="B18" s="4"/>
      <c r="C18" s="18"/>
      <c r="D18" s="18" t="s">
        <v>14</v>
      </c>
      <c r="E18" s="38">
        <v>1500</v>
      </c>
      <c r="P18" s="31"/>
    </row>
    <row r="19" spans="2:16" ht="36" customHeight="1" thickBot="1" x14ac:dyDescent="0.3">
      <c r="B19" s="4"/>
      <c r="C19" s="18"/>
      <c r="D19" s="18" t="s">
        <v>25</v>
      </c>
      <c r="E19" s="38">
        <f>E6*0.005</f>
        <v>0</v>
      </c>
      <c r="F19" s="11" t="s">
        <v>24</v>
      </c>
      <c r="P19" s="31"/>
    </row>
    <row r="20" spans="2:16" ht="36" customHeight="1" thickBot="1" x14ac:dyDescent="0.3">
      <c r="B20" s="4"/>
      <c r="C20" s="18"/>
      <c r="D20" s="25" t="s">
        <v>43</v>
      </c>
      <c r="E20" s="38">
        <f>E8+((E7*0.005)/12)</f>
        <v>0</v>
      </c>
      <c r="F20" s="11" t="s">
        <v>44</v>
      </c>
      <c r="P20" s="31"/>
    </row>
    <row r="21" spans="2:16" ht="36" customHeight="1" thickBot="1" x14ac:dyDescent="0.3">
      <c r="B21" s="4"/>
      <c r="C21" s="18"/>
      <c r="D21" s="25" t="s">
        <v>28</v>
      </c>
      <c r="E21" s="36">
        <v>250</v>
      </c>
      <c r="F21" s="11" t="s">
        <v>26</v>
      </c>
      <c r="P21" s="31"/>
    </row>
    <row r="22" spans="2:16" ht="36" customHeight="1" thickBot="1" x14ac:dyDescent="0.3">
      <c r="B22" s="4"/>
      <c r="C22" s="18"/>
      <c r="D22" s="18" t="s">
        <v>29</v>
      </c>
      <c r="E22" s="36">
        <v>250</v>
      </c>
      <c r="F22" s="11" t="s">
        <v>27</v>
      </c>
      <c r="P22" s="31"/>
    </row>
    <row r="23" spans="2:16" ht="36" customHeight="1" thickBot="1" x14ac:dyDescent="0.3">
      <c r="B23" s="4"/>
      <c r="C23" s="18"/>
      <c r="D23" s="24" t="s">
        <v>15</v>
      </c>
      <c r="E23" s="39">
        <f>SUM(E18:E22)</f>
        <v>2000</v>
      </c>
      <c r="P23" s="31"/>
    </row>
    <row r="24" spans="2:16" ht="36" customHeight="1" x14ac:dyDescent="0.25">
      <c r="B24" s="4"/>
      <c r="C24" s="18"/>
      <c r="D24" s="18"/>
      <c r="E24" s="5"/>
      <c r="P24" s="31"/>
    </row>
    <row r="25" spans="2:16" ht="36" customHeight="1" thickBot="1" x14ac:dyDescent="0.3">
      <c r="B25" s="4"/>
      <c r="C25" s="15" t="s">
        <v>16</v>
      </c>
      <c r="D25" s="18"/>
      <c r="E25" s="5"/>
      <c r="P25" s="31"/>
    </row>
    <row r="26" spans="2:16" ht="36" customHeight="1" thickBot="1" x14ac:dyDescent="0.3">
      <c r="B26" s="4"/>
      <c r="C26" s="18"/>
      <c r="D26" s="18" t="s">
        <v>37</v>
      </c>
      <c r="E26" s="40">
        <f>E15</f>
        <v>0</v>
      </c>
      <c r="P26" s="31"/>
    </row>
    <row r="27" spans="2:16" ht="36" customHeight="1" thickBot="1" x14ac:dyDescent="0.3">
      <c r="B27" s="4"/>
      <c r="C27" s="18"/>
      <c r="D27" s="18" t="s">
        <v>13</v>
      </c>
      <c r="E27" s="40">
        <f>E23</f>
        <v>2000</v>
      </c>
      <c r="P27" s="31"/>
    </row>
    <row r="28" spans="2:16" ht="36" customHeight="1" thickBot="1" x14ac:dyDescent="0.3">
      <c r="B28" s="4"/>
      <c r="C28" s="18"/>
      <c r="D28" s="24" t="s">
        <v>38</v>
      </c>
      <c r="E28" s="37">
        <f>SUM(E26:E27)</f>
        <v>2000</v>
      </c>
      <c r="P28" s="31"/>
    </row>
    <row r="29" spans="2:16" ht="45" customHeight="1" x14ac:dyDescent="0.2">
      <c r="B29" s="4"/>
      <c r="D29" s="51"/>
      <c r="E29" s="52"/>
      <c r="O29" s="53"/>
      <c r="P29" s="31"/>
    </row>
    <row r="30" spans="2:16" ht="15" customHeight="1" x14ac:dyDescent="0.25">
      <c r="B30" s="4"/>
      <c r="D30" s="54" t="s">
        <v>45</v>
      </c>
      <c r="E30" s="54"/>
      <c r="F30" s="54"/>
      <c r="O30" s="53"/>
      <c r="P30" s="31"/>
    </row>
    <row r="31" spans="2:16" ht="15" customHeight="1" thickBot="1" x14ac:dyDescent="0.3">
      <c r="B31" s="55" t="s">
        <v>46</v>
      </c>
      <c r="C31" s="56"/>
      <c r="D31" s="56"/>
      <c r="E31" s="7"/>
      <c r="F31" s="13"/>
      <c r="G31" s="6"/>
      <c r="H31" s="32"/>
      <c r="I31" s="10"/>
      <c r="J31" s="6"/>
      <c r="K31" s="6"/>
      <c r="L31" s="6"/>
      <c r="M31" s="6"/>
      <c r="N31" s="6"/>
      <c r="O31" s="34" t="s">
        <v>42</v>
      </c>
      <c r="P31" s="33"/>
    </row>
  </sheetData>
  <sheetProtection algorithmName="SHA-512" hashValue="RrUjvw8H273YNJazHMob/RHTbW2FSYXfwCEq2WBelA6LowJMOFjDbwbsANqVPY7BpkHBfXOrlzSYjVM9ocu/hg==" saltValue="lx8AbVX/cOe6COYAQ3+BYQ==" spinCount="100000" sheet="1" selectLockedCells="1"/>
  <mergeCells count="15">
    <mergeCell ref="D30:F30"/>
    <mergeCell ref="B31:D31"/>
    <mergeCell ref="C3:F3"/>
    <mergeCell ref="C4:F4"/>
    <mergeCell ref="I11:O11"/>
    <mergeCell ref="I12:O12"/>
    <mergeCell ref="C10:D10"/>
    <mergeCell ref="I5:O5"/>
    <mergeCell ref="I6:O6"/>
    <mergeCell ref="C5:D5"/>
    <mergeCell ref="I7:O7"/>
    <mergeCell ref="I8:O8"/>
    <mergeCell ref="I9:O9"/>
    <mergeCell ref="I10:O10"/>
    <mergeCell ref="H4:O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0401623F15E44AB59591992C8EB11A" ma:contentTypeVersion="14" ma:contentTypeDescription="Create a new document." ma:contentTypeScope="" ma:versionID="f8c9ebe49f0e7606c4c523ce6ec7cdd8">
  <xsd:schema xmlns:xsd="http://www.w3.org/2001/XMLSchema" xmlns:xs="http://www.w3.org/2001/XMLSchema" xmlns:p="http://schemas.microsoft.com/office/2006/metadata/properties" xmlns:ns2="c52076d2-2bc5-4dbb-bc52-91cdfec3e2c9" xmlns:ns3="76beabb3-7dd2-418f-8ac0-89c7a90d9312" targetNamespace="http://schemas.microsoft.com/office/2006/metadata/properties" ma:root="true" ma:fieldsID="a6b490ea62e96691762f83871589d84c" ns2:_="" ns3:_="">
    <xsd:import namespace="c52076d2-2bc5-4dbb-bc52-91cdfec3e2c9"/>
    <xsd:import namespace="76beabb3-7dd2-418f-8ac0-89c7a90d931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076d2-2bc5-4dbb-bc52-91cdfec3e2c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23274cb-9a02-4211-8fe3-1c665d179a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eabb3-7dd2-418f-8ac0-89c7a90d931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d2c42ed-34cd-40c1-9643-36d7bf0be668}" ma:internalName="TaxCatchAll" ma:showField="CatchAllData" ma:web="76beabb3-7dd2-418f-8ac0-89c7a90d9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beabb3-7dd2-418f-8ac0-89c7a90d9312" xsi:nil="true"/>
    <lcf76f155ced4ddcb4097134ff3c332f xmlns="c52076d2-2bc5-4dbb-bc52-91cdfec3e2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FD134F-98A1-459D-9A65-4243D004F9D8}"/>
</file>

<file path=customXml/itemProps2.xml><?xml version="1.0" encoding="utf-8"?>
<ds:datastoreItem xmlns:ds="http://schemas.openxmlformats.org/officeDocument/2006/customXml" ds:itemID="{BA8E1D12-8B90-4B02-8945-645F0F19E2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55631D-305E-4C67-ABBC-D8ADEC8F4133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b5e2a898-edff-4730-9c82-038b4ad2a735"/>
    <ds:schemaRef ds:uri="9d17236e-6192-46d0-835c-f32be488748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DreamBuilder Cost Estimator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Boscola</dc:creator>
  <cp:lastModifiedBy>Heidi Boscola</cp:lastModifiedBy>
  <dcterms:created xsi:type="dcterms:W3CDTF">2026-07-25T21:10:38Z</dcterms:created>
  <dcterms:modified xsi:type="dcterms:W3CDTF">2026-09-14T18:03:29Z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0x010100620401623F15E44AB59591992C8EB11A</vt:lpwstr>
  </property>
  <property fmtid="{D5CDD505-2E9C-101B-9397-08002B2CF9AE}" pid="3" name="MediaServiceImageTags">
    <vt:lpwstr/>
  </property>
</Properties>
</file>