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Госэнергосеть\Раскрытие информации\"/>
    </mc:Choice>
  </mc:AlternateContent>
  <bookViews>
    <workbookView xWindow="0" yWindow="0" windowWidth="28800" windowHeight="12435"/>
  </bookViews>
  <sheets>
    <sheet name="АПР (2019)" sheetId="1" r:id="rId1"/>
  </sheets>
  <externalReferences>
    <externalReference r:id="rId2"/>
  </externalReferences>
  <definedNames>
    <definedName name="boss_fio">[1]Титульный!$F$32</definedName>
    <definedName name="dimension_range">[1]TEHSHEET!$K$2:$K$4</definedName>
    <definedName name="god">[1]Титульный!$F$11</definedName>
    <definedName name="month_range">[1]TEHSHEET!$P$2:$P$13</definedName>
    <definedName name="org">[1]Титульный!$F$17</definedName>
    <definedName name="post">[1]Титульный!$F$31</definedName>
    <definedName name="templ_type">[1]Титульный!$F$13</definedName>
    <definedName name="type_of_repair_range">[1]TEHSHEET!$J$2:$J$5</definedName>
    <definedName name="_xlnm.Print_Titles" localSheetId="0">'АПР (2019)'!$15:$18</definedName>
    <definedName name="_xlnm.Print_Area" localSheetId="0">'АПР (2019)'!$B$1:$Q$213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L39" i="1"/>
  <c r="N108" i="1" l="1"/>
  <c r="M108" i="1"/>
  <c r="L108" i="1"/>
  <c r="N115" i="1"/>
  <c r="M115" i="1"/>
  <c r="L115" i="1"/>
  <c r="M103" i="1"/>
  <c r="M104" i="1"/>
  <c r="M105" i="1"/>
  <c r="M106" i="1"/>
  <c r="N86" i="1"/>
  <c r="M86" i="1"/>
  <c r="L86" i="1"/>
  <c r="N72" i="1"/>
  <c r="N70" i="1" s="1"/>
  <c r="M72" i="1"/>
  <c r="M70" i="1" s="1"/>
  <c r="L72" i="1"/>
  <c r="L70" i="1" s="1"/>
  <c r="N100" i="1"/>
  <c r="L100" i="1"/>
  <c r="N107" i="1" l="1"/>
  <c r="M107" i="1"/>
  <c r="M101" i="1" s="1"/>
  <c r="M100" i="1" s="1"/>
  <c r="M102" i="1"/>
  <c r="L107" i="1"/>
  <c r="N217" i="1" l="1"/>
  <c r="M217" i="1"/>
  <c r="L217" i="1"/>
  <c r="N215" i="1"/>
  <c r="M215" i="1"/>
  <c r="L215" i="1"/>
  <c r="N84" i="1"/>
  <c r="M84" i="1"/>
  <c r="L84" i="1"/>
  <c r="L83" i="1" s="1"/>
  <c r="N50" i="1"/>
  <c r="M50" i="1"/>
  <c r="L50" i="1"/>
  <c r="N48" i="1"/>
  <c r="M48" i="1"/>
  <c r="N44" i="1"/>
  <c r="M44" i="1"/>
  <c r="L44" i="1"/>
  <c r="N41" i="1"/>
  <c r="M41" i="1"/>
  <c r="L41" i="1"/>
  <c r="N36" i="1"/>
  <c r="M36" i="1"/>
  <c r="L36" i="1"/>
  <c r="N33" i="1"/>
  <c r="M33" i="1"/>
  <c r="L33" i="1"/>
  <c r="N28" i="1"/>
  <c r="M28" i="1"/>
  <c r="L28" i="1"/>
  <c r="N25" i="1"/>
  <c r="M25" i="1"/>
  <c r="L25" i="1"/>
  <c r="N23" i="1"/>
  <c r="M23" i="1"/>
  <c r="L23" i="1"/>
  <c r="N22" i="1"/>
  <c r="M22" i="1"/>
  <c r="L22" i="1"/>
  <c r="N21" i="1"/>
  <c r="M21" i="1"/>
  <c r="L21" i="1"/>
  <c r="N20" i="1"/>
  <c r="M20" i="1"/>
  <c r="L20" i="1"/>
  <c r="L32" i="1" l="1"/>
  <c r="N32" i="1"/>
  <c r="M83" i="1"/>
  <c r="L48" i="1"/>
  <c r="L47" i="1" s="1"/>
  <c r="L31" i="1" s="1"/>
  <c r="N47" i="1"/>
  <c r="M32" i="1"/>
  <c r="L19" i="1"/>
  <c r="M19" i="1"/>
  <c r="N19" i="1"/>
  <c r="M47" i="1"/>
  <c r="N83" i="1"/>
  <c r="N31" i="1" l="1"/>
  <c r="M31" i="1"/>
</calcChain>
</file>

<file path=xl/sharedStrings.xml><?xml version="1.0" encoding="utf-8"?>
<sst xmlns="http://schemas.openxmlformats.org/spreadsheetml/2006/main" count="1527" uniqueCount="367">
  <si>
    <t>Утверждаю</t>
  </si>
  <si>
    <t>Генеральный директор</t>
  </si>
  <si>
    <t>м.п.</t>
  </si>
  <si>
    <t>Адресная программа ремонта</t>
  </si>
  <si>
    <t>№ п/п</t>
  </si>
  <si>
    <t>Объект ремонта, инвентарный №,
адрес (станционный номер, структурное подразделение)</t>
  </si>
  <si>
    <t>Наименование</t>
  </si>
  <si>
    <t xml:space="preserve"> Содержание работы</t>
  </si>
  <si>
    <t>Вид ремонта</t>
  </si>
  <si>
    <t>Объем в натуральных показателях</t>
  </si>
  <si>
    <t>Срок выполнения (месяц)</t>
  </si>
  <si>
    <t>Стоимость работ подрядным способом, по договорам, тыс.руб.,
без НДС</t>
  </si>
  <si>
    <t>Стоимость работ хоз. способом, тыс.руб., без НДС</t>
  </si>
  <si>
    <t>Стоимость работ всего, тыс.руб., без НДС</t>
  </si>
  <si>
    <t>Подрядчик, № договора</t>
  </si>
  <si>
    <t>Примечание</t>
  </si>
  <si>
    <t>начало</t>
  </si>
  <si>
    <t>окончание</t>
  </si>
  <si>
    <t>размерность</t>
  </si>
  <si>
    <t>план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</si>
  <si>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</si>
  <si>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</si>
  <si>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</si>
  <si>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</si>
  <si>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</si>
  <si>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</si>
  <si>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</si>
  <si>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</si>
  <si>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</si>
  <si>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</si>
  <si>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</si>
  <si>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</si>
  <si>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Итого:</t>
  </si>
  <si>
    <t>Всего кап. ремонт</t>
  </si>
  <si>
    <t>Всего средний ремонт</t>
  </si>
  <si>
    <t>Всего текущий ремонт</t>
  </si>
  <si>
    <t>Всего аварийный ремонт</t>
  </si>
  <si>
    <t>Всего материалы</t>
  </si>
  <si>
    <t>Здания</t>
  </si>
  <si>
    <t>…</t>
  </si>
  <si>
    <t>Добавить</t>
  </si>
  <si>
    <t>количество строк:</t>
  </si>
  <si>
    <t>Сооружения</t>
  </si>
  <si>
    <t>Передаточные устройства</t>
  </si>
  <si>
    <t>3.1</t>
  </si>
  <si>
    <t>Линии электропередач 110кВ</t>
  </si>
  <si>
    <t>3.1.1</t>
  </si>
  <si>
    <t>КЛ</t>
  </si>
  <si>
    <t>3.1.1.</t>
  </si>
  <si>
    <t>3.1.2</t>
  </si>
  <si>
    <t>ВЛ</t>
  </si>
  <si>
    <t>3.1.2.</t>
  </si>
  <si>
    <t>3.2</t>
  </si>
  <si>
    <t>Линии электропередач 35кВ</t>
  </si>
  <si>
    <t>3.2.1</t>
  </si>
  <si>
    <t>3.2.1.</t>
  </si>
  <si>
    <t>3.2.2</t>
  </si>
  <si>
    <t>3.2.2.</t>
  </si>
  <si>
    <t>3.3</t>
  </si>
  <si>
    <t>Линии электропередач 10кВ</t>
  </si>
  <si>
    <t>3.3.1</t>
  </si>
  <si>
    <t>3.3.2</t>
  </si>
  <si>
    <t>3.5</t>
  </si>
  <si>
    <t>Линии электропередач 0,4</t>
  </si>
  <si>
    <t>3.5.1</t>
  </si>
  <si>
    <t>3.5.2</t>
  </si>
  <si>
    <t>3.6</t>
  </si>
  <si>
    <t>Вырубка деревьев и расчистка трасс</t>
  </si>
  <si>
    <t>Машины и оборудование</t>
  </si>
  <si>
    <t>4.1</t>
  </si>
  <si>
    <t>Ремонт ПС 35-330 кВ</t>
  </si>
  <si>
    <t>4.2</t>
  </si>
  <si>
    <t>Ремонт КТПН 0,4-10(6) кВ</t>
  </si>
  <si>
    <t>Ремонт КТПН 0,4-10 кВ</t>
  </si>
  <si>
    <t>4.2.22</t>
  </si>
  <si>
    <t>Общесетевое оборудование</t>
  </si>
  <si>
    <t>5.</t>
  </si>
  <si>
    <t>Прочие основные средства</t>
  </si>
  <si>
    <t>6.</t>
  </si>
  <si>
    <t>7.</t>
  </si>
  <si>
    <t>_</t>
  </si>
  <si>
    <t>Основание (предприсание, регламенты, акты обследования и др.)</t>
  </si>
  <si>
    <t>ООО "Госэнергосеть"</t>
  </si>
  <si>
    <t>_________________________ В.И. Луптаков</t>
  </si>
  <si>
    <t>"_____"________________2018 г.</t>
  </si>
  <si>
    <t>ООО "ГОСЭНЕРГОСЕТЬ" на 2019 год</t>
  </si>
  <si>
    <t>ВЛ-35 кВ, ЗАО "Челма", Ленинградская обл, Подпорожский р-н, ПГТ Важины</t>
  </si>
  <si>
    <t>Текущий ремонт</t>
  </si>
  <si>
    <t>ЛЭП 35 кВ, от ЛР-41</t>
  </si>
  <si>
    <t>Ремонт ВЛ 35кВ</t>
  </si>
  <si>
    <t>км</t>
  </si>
  <si>
    <t>4.1.1</t>
  </si>
  <si>
    <t>4.1.2</t>
  </si>
  <si>
    <t>4.1.3</t>
  </si>
  <si>
    <t>4.1.4</t>
  </si>
  <si>
    <t>4.1.5</t>
  </si>
  <si>
    <t>4.1.6</t>
  </si>
  <si>
    <t>Ремонт сборных шин</t>
  </si>
  <si>
    <t>Ремонт сборных шин 35 кВ</t>
  </si>
  <si>
    <t>ПС-39 (35кВ), ОРУ-35 кВ</t>
  </si>
  <si>
    <t>пролет</t>
  </si>
  <si>
    <t>ЗАО "Челма", Ленинградская обл, Подпорожский р-н, ПГТ Важины</t>
  </si>
  <si>
    <t>шт.</t>
  </si>
  <si>
    <t>Замена разъединителя 35 кВ</t>
  </si>
  <si>
    <t>Замена силового трансформатора</t>
  </si>
  <si>
    <t>Замена масляного выключателя</t>
  </si>
  <si>
    <t>ТП-039 6/0,4 кВ</t>
  </si>
  <si>
    <t xml:space="preserve">Замена трансформатора 1000 кВА </t>
  </si>
  <si>
    <t>Замена трансформатора 400 кВА</t>
  </si>
  <si>
    <t>Ремонт силового трансформатора</t>
  </si>
  <si>
    <t>СНТ "Сочи", Ленинградская обл., Ломоносовский р-н, 1 км. Ю.З. д. Никольское, кв.2, уч.55</t>
  </si>
  <si>
    <t>КТП-4530А 10/0,4 кВ</t>
  </si>
  <si>
    <t>Замена опорного изолятора</t>
  </si>
  <si>
    <t>п.м.</t>
  </si>
  <si>
    <t>Замена ВН</t>
  </si>
  <si>
    <t>Замена кабельной перемычки 0,4кВ</t>
  </si>
  <si>
    <t>м.</t>
  </si>
  <si>
    <t>Замена предохранителя ПКТ</t>
  </si>
  <si>
    <t>Замена плавких предохранителей 35 кВ</t>
  </si>
  <si>
    <t>ВЛ-10 кВ, ф.257-01</t>
  </si>
  <si>
    <t>Выправка опоры</t>
  </si>
  <si>
    <t>Замена штыревого изолятора</t>
  </si>
  <si>
    <t>Замена траверсы</t>
  </si>
  <si>
    <t>СНТ "Остров", Ленинградская обл., Ломоносовский р-н, д. Заостровье</t>
  </si>
  <si>
    <t>МТП 10/0,4 кВ 250 кВА</t>
  </si>
  <si>
    <t>Замена опорных изоляторов</t>
  </si>
  <si>
    <t>Замена разъединителя</t>
  </si>
  <si>
    <t>Покраска КТП</t>
  </si>
  <si>
    <t>м2</t>
  </si>
  <si>
    <t>ВЛ-10 кВ, ф.344-15</t>
  </si>
  <si>
    <t>Штыревой изолятор</t>
  </si>
  <si>
    <t>Замена опоры</t>
  </si>
  <si>
    <t>СНТ "Лужки-2", Ленинградская обл., Ломоносовский район, Копорское СП</t>
  </si>
  <si>
    <t>СТП-8, 10/0,4 кВ</t>
  </si>
  <si>
    <t>Замена разрядника РВО</t>
  </si>
  <si>
    <t>Нанесение диспетчерских наименований</t>
  </si>
  <si>
    <t>Замена автоматического выключателя</t>
  </si>
  <si>
    <t>СНТ "Металлург-2", Ленинградская обл., г.Бокситогорск, вблизи 13 рудника</t>
  </si>
  <si>
    <t>Проходной изолятор</t>
  </si>
  <si>
    <t>КТП 400 кВА, 6/0,4 кВ</t>
  </si>
  <si>
    <t>Линии электропередач 6 кВ</t>
  </si>
  <si>
    <t>Линии электропередач 0,4 кВ</t>
  </si>
  <si>
    <t>ВЛ-6 кВ ПС "Губская" яч.4</t>
  </si>
  <si>
    <t>Выправка анкерной опоры</t>
  </si>
  <si>
    <t>Выправка промежуточной опоры</t>
  </si>
  <si>
    <t>Замена подвесного изолятора</t>
  </si>
  <si>
    <t>Замена провода</t>
  </si>
  <si>
    <t>3.6.1</t>
  </si>
  <si>
    <t>3.6.2</t>
  </si>
  <si>
    <t>ВЛ-0,4 кВ ф.1, ф.2</t>
  </si>
  <si>
    <t>Замена прокалывающего зажима</t>
  </si>
  <si>
    <t>Замена анкерного зажима</t>
  </si>
  <si>
    <t>Замена кронштейна СИП</t>
  </si>
  <si>
    <t>3.6.3</t>
  </si>
  <si>
    <t>"хутор Резвых", Ленинградская обл., Всеволожский р-н, д.Резвых</t>
  </si>
  <si>
    <t>ТП-2370, 6/0,4 кВ</t>
  </si>
  <si>
    <t>Окраска площадки обслуживания</t>
  </si>
  <si>
    <t>Замена ИПУ</t>
  </si>
  <si>
    <t>Замена контура заземления</t>
  </si>
  <si>
    <t>комплекс</t>
  </si>
  <si>
    <t>ВЛ-6 кВ ф.632-11</t>
  </si>
  <si>
    <t>ТП-2, 10/0,4 кВ</t>
  </si>
  <si>
    <t>Замена разрязника</t>
  </si>
  <si>
    <t>Замена рубильника</t>
  </si>
  <si>
    <t>СНТ "Зодчий", Ленинградская обл., Тосненский р-н, массив "Трубников Бор"</t>
  </si>
  <si>
    <t>СНТ "Родник", Ленинградская обл., Тосненский р-н, массив "Трубников Бор"</t>
  </si>
  <si>
    <t>ТП-1, 10/0,4 кВ</t>
  </si>
  <si>
    <t>ВЛ-10 кВ, Л.4, ф.732-05, СНТ "Зодчий"</t>
  </si>
  <si>
    <t>ВЛ-10 кВ, Л.4, ф.732-05, СНТ "Родник"</t>
  </si>
  <si>
    <t>ПКС "Металлург", Ленинградская обл., Бокситогорск МР, Бокситоргское ГП, г. Бокситогорск, вблизи 13 рудника</t>
  </si>
  <si>
    <t>ВЛ-6 кВ, ф.13-3, ПС "Губская"</t>
  </si>
  <si>
    <t>ВЛ-0,4 кВ, от ТП-1 и ТП-2</t>
  </si>
  <si>
    <t>СНТ "Витамин", Ленинградская обл., Тосненский р-н, массив "Трубников Бор"</t>
  </si>
  <si>
    <t>ТП-3, 10/0,4 кВ</t>
  </si>
  <si>
    <t>СНТ "Лесное", Ленинградская обл., Тихвинский р-н, г.Тихвин, мкр-н 4</t>
  </si>
  <si>
    <t>КТП 630 кВА, 10/0,4 кВ</t>
  </si>
  <si>
    <t>ВЛ-10 кВ, ф.162-09</t>
  </si>
  <si>
    <t>ВЛ-0,4 кВ, от КТП 630 кВА, ф.1, ф.2, ф.3</t>
  </si>
  <si>
    <t>СНТ "Рохма", Ленинградская обл., Всеволожский р-н, д.Рохма</t>
  </si>
  <si>
    <t>ТП-8923, 10/0,4 кВ</t>
  </si>
  <si>
    <t>ВЛ-10 кВ, ф.604-19</t>
  </si>
  <si>
    <t>СНТ "Строитель", Ленинградская обл., Всеволожский р-н, массив Соржа-Рыжики</t>
  </si>
  <si>
    <t>ТП-2371, 10/0,4 кВ</t>
  </si>
  <si>
    <t>ВЛ-10 кВ, ф.244-06</t>
  </si>
  <si>
    <t>3.6.4</t>
  </si>
  <si>
    <t>3.6.5</t>
  </si>
  <si>
    <t>3.6.6</t>
  </si>
  <si>
    <t>3.5.2.1</t>
  </si>
  <si>
    <t>3.5.2.2</t>
  </si>
  <si>
    <t>3.5.2.3</t>
  </si>
  <si>
    <t>3.5.2.4</t>
  </si>
  <si>
    <t>3.5.2.5</t>
  </si>
  <si>
    <t>3.5.2.6</t>
  </si>
  <si>
    <t>3.5.2.7</t>
  </si>
  <si>
    <t>3.5.2.8</t>
  </si>
  <si>
    <t>3.5.2.9</t>
  </si>
  <si>
    <t>3.5.2.10</t>
  </si>
  <si>
    <t>3.5.2.11</t>
  </si>
  <si>
    <t>3.5.2.12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</si>
  <si>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</si>
  <si>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</si>
  <si>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</si>
  <si>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</si>
  <si>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</si>
  <si>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</si>
  <si>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</si>
  <si>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</si>
  <si>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</si>
  <si>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</si>
  <si>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</si>
  <si>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3.3.2.12</t>
  </si>
  <si>
    <t>3.3.2.13</t>
  </si>
  <si>
    <t>3.3.2.14</t>
  </si>
  <si>
    <t>3.3.2.15</t>
  </si>
  <si>
    <t>3.3.2.16</t>
  </si>
  <si>
    <t>3.3.2.17</t>
  </si>
  <si>
    <t>3.3.2.18</t>
  </si>
  <si>
    <t>3.3.2.19</t>
  </si>
  <si>
    <t>3.4</t>
  </si>
  <si>
    <t>3.4.1</t>
  </si>
  <si>
    <t>3.4.2</t>
  </si>
  <si>
    <t>3.4.2.1</t>
  </si>
  <si>
    <t>3.4.2.2</t>
  </si>
  <si>
    <t>3.4.2.3</t>
  </si>
  <si>
    <t>3.4.2.4</t>
  </si>
  <si>
    <t>3.4.2.5</t>
  </si>
  <si>
    <t>3.4.2.6</t>
  </si>
  <si>
    <t>3.4.2.7</t>
  </si>
  <si>
    <t>3.4.2.8</t>
  </si>
  <si>
    <t>3.4.2.9</t>
  </si>
  <si>
    <t>4.2.1</t>
  </si>
  <si>
    <t>4.2.2</t>
  </si>
  <si>
    <t>4.2.6</t>
  </si>
  <si>
    <t>4.2.12</t>
  </si>
  <si>
    <t>4.2.3</t>
  </si>
  <si>
    <t>4.2.4</t>
  </si>
  <si>
    <t>4.2.5</t>
  </si>
  <si>
    <t>4.2.7</t>
  </si>
  <si>
    <t>4.2.8</t>
  </si>
  <si>
    <t>4.2.9</t>
  </si>
  <si>
    <t>4.2.10</t>
  </si>
  <si>
    <t>4.2.11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</si>
  <si>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</si>
  <si>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</si>
  <si>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</si>
  <si>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</si>
  <si>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</si>
  <si>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</si>
  <si>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</si>
  <si>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</si>
  <si>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</si>
  <si>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</si>
  <si>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</si>
  <si>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</si>
  <si>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</si>
  <si>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</si>
  <si>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</si>
  <si>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</si>
  <si>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</si>
  <si>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</si>
  <si>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</si>
  <si>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</si>
  <si>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</si>
  <si>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</si>
  <si>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</si>
  <si>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</si>
  <si>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</si>
  <si>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</si>
  <si>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</si>
  <si>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4.2.41</t>
  </si>
  <si>
    <t>4.2.42</t>
  </si>
  <si>
    <t>4.2.43</t>
  </si>
  <si>
    <t>4.2.44</t>
  </si>
  <si>
    <t>4.2.45</t>
  </si>
  <si>
    <t>4.2.46</t>
  </si>
  <si>
    <t>4.2.47</t>
  </si>
  <si>
    <t>4.2.48</t>
  </si>
  <si>
    <t>4.2.49</t>
  </si>
  <si>
    <t>4.2.50</t>
  </si>
  <si>
    <t>4.2.51</t>
  </si>
  <si>
    <t>4.2.52</t>
  </si>
  <si>
    <t>4.2.53</t>
  </si>
  <si>
    <t>4.2.54</t>
  </si>
  <si>
    <t>4.2.55</t>
  </si>
  <si>
    <t>4.2.56</t>
  </si>
  <si>
    <t>4.2.57</t>
  </si>
  <si>
    <t>4.2.58</t>
  </si>
  <si>
    <t>4.2.59</t>
  </si>
  <si>
    <t>4.2.60</t>
  </si>
  <si>
    <t>4.2.61</t>
  </si>
  <si>
    <t>4.2.62</t>
  </si>
  <si>
    <t>4.2.63</t>
  </si>
  <si>
    <t>4.2.64</t>
  </si>
  <si>
    <t>4.2.65</t>
  </si>
  <si>
    <t>4.2.66</t>
  </si>
  <si>
    <t>4.2.67</t>
  </si>
  <si>
    <t>4.2.68</t>
  </si>
  <si>
    <t>4.2.69</t>
  </si>
  <si>
    <t>4.2.70</t>
  </si>
  <si>
    <t>4.2.71</t>
  </si>
  <si>
    <t>4.2.72</t>
  </si>
  <si>
    <t>4.2.73</t>
  </si>
  <si>
    <t>4.2.74</t>
  </si>
  <si>
    <t>4.2.75</t>
  </si>
  <si>
    <t>4.2.76</t>
  </si>
  <si>
    <t>4.2.77</t>
  </si>
  <si>
    <t>4.2.78</t>
  </si>
  <si>
    <t>4.2.79</t>
  </si>
  <si>
    <t>4.2.80</t>
  </si>
  <si>
    <t>4.2.81</t>
  </si>
  <si>
    <t>4.2.82</t>
  </si>
  <si>
    <t>4.2.83</t>
  </si>
  <si>
    <t>4.2.84</t>
  </si>
  <si>
    <t>4.2.85</t>
  </si>
  <si>
    <t>4.2.86</t>
  </si>
  <si>
    <t>4.2.87</t>
  </si>
  <si>
    <t>4.2.88</t>
  </si>
  <si>
    <t>4.2.89</t>
  </si>
  <si>
    <t>4.2.90</t>
  </si>
  <si>
    <t>4.2.91</t>
  </si>
  <si>
    <t>4.2.92</t>
  </si>
  <si>
    <t>4.2.93</t>
  </si>
  <si>
    <t>4.2.94</t>
  </si>
  <si>
    <t>4.2.95</t>
  </si>
  <si>
    <t>4.2.96</t>
  </si>
  <si>
    <t>4.2.97</t>
  </si>
  <si>
    <t>4.2.98</t>
  </si>
  <si>
    <t>январь</t>
  </si>
  <si>
    <t>Дефектная ведеомость № 02/обл</t>
  </si>
  <si>
    <t>Дефектная ведеомость № 11/обл</t>
  </si>
  <si>
    <t>Дефектная ведеомость № 14/обл</t>
  </si>
  <si>
    <t>Дефектная ведеомость № 21/обл</t>
  </si>
  <si>
    <t>Дефектная ведеомость № 24/обл</t>
  </si>
  <si>
    <t>Дефектная ведеомость № 26/обл</t>
  </si>
  <si>
    <t>Дефектная ведеомость № 07/обл</t>
  </si>
  <si>
    <t>Дефектная ведеомость № 09/обл</t>
  </si>
  <si>
    <t>Дефектная ведеомость № 17/обл</t>
  </si>
  <si>
    <t>Дефектная ведеомость № 18/обл</t>
  </si>
  <si>
    <t>Дефектная ведеомость № 10/обл</t>
  </si>
  <si>
    <t>Дефектная ведеомость № 22/обл</t>
  </si>
  <si>
    <t>Дефектная ведеомость № 28/обл</t>
  </si>
  <si>
    <t>Дефектная ведеомость № 27/обл</t>
  </si>
  <si>
    <t>Дефектная ведеомость № 29/обл</t>
  </si>
  <si>
    <t>Дефектная ведеомость № 01/обл</t>
  </si>
  <si>
    <t>Дефектная ведеомость № 03/обл</t>
  </si>
  <si>
    <t>Дефектная ведеомость № 05/обл</t>
  </si>
  <si>
    <t>Дефектная ведеомость № 06/обл</t>
  </si>
  <si>
    <t>Дефектная ведеомость № 07-1/обл</t>
  </si>
  <si>
    <t>Дефектная ведеомость № 08/обл</t>
  </si>
  <si>
    <t>Дефектная ведеомость № 13/обл</t>
  </si>
  <si>
    <t>Дефектная ведеомость № 15/обл</t>
  </si>
  <si>
    <t>Дефектная ведеомость № 16/обл</t>
  </si>
  <si>
    <t>Дефектная ведеомость № 19/обл</t>
  </si>
  <si>
    <t>Дефектная ведеомость № 20/обл</t>
  </si>
  <si>
    <t>Дефектная ведеомость № 23/обл</t>
  </si>
  <si>
    <t>Дефектная ведеомость № 25/обл</t>
  </si>
  <si>
    <t>май</t>
  </si>
  <si>
    <t>июнь</t>
  </si>
  <si>
    <t>февраль</t>
  </si>
  <si>
    <t>июль</t>
  </si>
  <si>
    <t>март</t>
  </si>
  <si>
    <t>апрель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</si>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</sst>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2"/>
      <name val="Tahoma"/>
      <family val="2"/>
      <charset val="204"/>
    </font>
    <font>
      <u/>
      <sz val="9"/>
      <name val="Tahoma"/>
      <family val="2"/>
      <charset val="204"/>
    </font>
    <font>
      <u/>
      <sz val="10"/>
      <color indexed="12"/>
      <name val="Arial Cyr"/>
      <charset val="204"/>
    </font>
    <font>
      <sz val="9"/>
      <color rgb="FFFF0000"/>
      <name val="Tahoma"/>
      <family val="2"/>
      <charset val="204"/>
    </font>
    <font>
      <b/>
      <sz val="8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theme="0"/>
      </patternFill>
    </fill>
    <fill>
      <patternFill patternType="lightDown">
        <fgColor indexed="22"/>
        <bgColor indexed="9"/>
      </patternFill>
    </fill>
    <fill>
      <patternFill patternType="solid">
        <fgColor indexed="43"/>
        <bgColor indexed="22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3"/>
      </right>
      <top/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indexed="64"/>
      </top>
      <bottom style="medium">
        <color indexed="63"/>
      </bottom>
      <diagonal/>
    </border>
    <border>
      <left/>
      <right style="medium">
        <color indexed="63"/>
      </right>
      <top style="thin">
        <color indexed="64"/>
      </top>
      <bottom style="medium">
        <color indexed="6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0" borderId="0" xfId="1" applyFont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3" borderId="0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horizontal="right" vertical="center"/>
    </xf>
    <xf numFmtId="0" fontId="2" fillId="3" borderId="0" xfId="1" applyFont="1" applyFill="1" applyBorder="1" applyAlignment="1" applyProtection="1">
      <alignment horizontal="right" vertical="center"/>
    </xf>
    <xf numFmtId="0" fontId="2" fillId="3" borderId="0" xfId="2" applyFont="1" applyFill="1" applyBorder="1" applyAlignment="1" applyProtection="1">
      <alignment horizontal="right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0" borderId="0" xfId="1" applyFont="1" applyProtection="1"/>
    <xf numFmtId="0" fontId="5" fillId="2" borderId="0" xfId="1" applyFont="1" applyFill="1" applyBorder="1" applyAlignment="1" applyProtection="1">
      <alignment horizontal="left" vertical="center"/>
    </xf>
    <xf numFmtId="0" fontId="2" fillId="3" borderId="0" xfId="1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49" fontId="3" fillId="0" borderId="0" xfId="1" applyNumberFormat="1" applyFont="1" applyAlignment="1" applyProtection="1">
      <alignment vertical="center"/>
    </xf>
    <xf numFmtId="49" fontId="3" fillId="2" borderId="15" xfId="1" applyNumberFormat="1" applyFont="1" applyFill="1" applyBorder="1" applyAlignment="1" applyProtection="1">
      <alignment horizontal="center" vertical="center" wrapText="1"/>
    </xf>
    <xf numFmtId="0" fontId="3" fillId="0" borderId="16" xfId="1" applyFont="1" applyBorder="1" applyAlignment="1" applyProtection="1">
      <alignment horizontal="left" vertical="center" wrapText="1"/>
    </xf>
    <xf numFmtId="0" fontId="3" fillId="0" borderId="16" xfId="1" applyFont="1" applyBorder="1" applyAlignment="1" applyProtection="1">
      <alignment horizontal="right" vertical="center" wrapText="1"/>
    </xf>
    <xf numFmtId="4" fontId="3" fillId="4" borderId="16" xfId="1" applyNumberFormat="1" applyFont="1" applyFill="1" applyBorder="1" applyAlignment="1" applyProtection="1">
      <alignment horizontal="right" vertical="center" wrapText="1"/>
    </xf>
    <xf numFmtId="0" fontId="3" fillId="0" borderId="17" xfId="1" applyFont="1" applyBorder="1" applyAlignment="1" applyProtection="1">
      <alignment horizontal="right" vertical="center"/>
    </xf>
    <xf numFmtId="49" fontId="2" fillId="2" borderId="15" xfId="1" applyNumberFormat="1" applyFont="1" applyFill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left" vertical="center" wrapText="1"/>
    </xf>
    <xf numFmtId="4" fontId="2" fillId="4" borderId="16" xfId="1" applyNumberFormat="1" applyFont="1" applyFill="1" applyBorder="1" applyAlignment="1" applyProtection="1">
      <alignment horizontal="right" vertical="center" wrapText="1"/>
    </xf>
    <xf numFmtId="49" fontId="2" fillId="2" borderId="8" xfId="1" applyNumberFormat="1" applyFont="1" applyFill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right" vertical="center" wrapText="1"/>
    </xf>
    <xf numFmtId="4" fontId="2" fillId="4" borderId="6" xfId="1" applyNumberFormat="1" applyFont="1" applyFill="1" applyBorder="1" applyAlignment="1" applyProtection="1">
      <alignment horizontal="right" vertical="center" wrapText="1"/>
    </xf>
    <xf numFmtId="0" fontId="3" fillId="0" borderId="18" xfId="1" applyFont="1" applyBorder="1" applyAlignment="1" applyProtection="1">
      <alignment horizontal="right" vertical="center"/>
    </xf>
    <xf numFmtId="0" fontId="2" fillId="0" borderId="6" xfId="1" applyFont="1" applyBorder="1" applyAlignment="1" applyProtection="1">
      <alignment horizontal="right" vertical="center" wrapText="1"/>
    </xf>
    <xf numFmtId="49" fontId="2" fillId="0" borderId="0" xfId="1" applyNumberFormat="1" applyFont="1" applyAlignment="1" applyProtection="1">
      <alignment vertical="center"/>
    </xf>
    <xf numFmtId="0" fontId="2" fillId="0" borderId="6" xfId="1" applyFont="1" applyFill="1" applyBorder="1" applyAlignment="1" applyProtection="1">
      <alignment vertical="center" wrapText="1"/>
    </xf>
    <xf numFmtId="0" fontId="2" fillId="0" borderId="6" xfId="1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right" vertical="center"/>
    </xf>
    <xf numFmtId="49" fontId="2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5" fillId="5" borderId="8" xfId="4" applyNumberFormat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right" vertical="center"/>
    </xf>
    <xf numFmtId="0" fontId="2" fillId="6" borderId="6" xfId="1" applyFont="1" applyFill="1" applyBorder="1" applyAlignment="1" applyProtection="1">
      <alignment horizontal="right" vertical="center"/>
    </xf>
    <xf numFmtId="1" fontId="2" fillId="7" borderId="6" xfId="1" applyNumberFormat="1" applyFont="1" applyFill="1" applyBorder="1" applyAlignment="1" applyProtection="1">
      <alignment horizontal="left" vertical="center" wrapText="1"/>
      <protection locked="0"/>
    </xf>
    <xf numFmtId="0" fontId="2" fillId="8" borderId="19" xfId="1" applyFont="1" applyFill="1" applyBorder="1" applyAlignment="1" applyProtection="1">
      <alignment horizontal="right" vertical="center" wrapText="1"/>
    </xf>
    <xf numFmtId="2" fontId="2" fillId="8" borderId="19" xfId="1" applyNumberFormat="1" applyFont="1" applyFill="1" applyBorder="1" applyAlignment="1" applyProtection="1">
      <alignment horizontal="right" vertical="center" wrapText="1"/>
    </xf>
    <xf numFmtId="0" fontId="2" fillId="8" borderId="20" xfId="1" applyFont="1" applyFill="1" applyBorder="1" applyAlignment="1" applyProtection="1">
      <alignment horizontal="right" vertical="center"/>
    </xf>
    <xf numFmtId="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vertical="center" wrapText="1"/>
    </xf>
    <xf numFmtId="0" fontId="3" fillId="0" borderId="6" xfId="1" applyFont="1" applyBorder="1" applyAlignment="1" applyProtection="1">
      <alignment vertical="center" wrapText="1"/>
    </xf>
    <xf numFmtId="4" fontId="3" fillId="4" borderId="6" xfId="1" applyNumberFormat="1" applyFont="1" applyFill="1" applyBorder="1" applyAlignment="1" applyProtection="1">
      <alignment horizontal="right" vertical="center" wrapText="1"/>
    </xf>
    <xf numFmtId="4" fontId="7" fillId="3" borderId="0" xfId="1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6" xfId="1" applyNumberFormat="1" applyFont="1" applyFill="1" applyBorder="1" applyAlignment="1" applyProtection="1">
      <alignment horizontal="right" vertical="center" wrapText="1"/>
    </xf>
    <xf numFmtId="0" fontId="3" fillId="0" borderId="6" xfId="1" applyFont="1" applyBorder="1" applyAlignment="1" applyProtection="1">
      <alignment horizontal="lef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2" fillId="0" borderId="6" xfId="1" applyNumberFormat="1" applyFont="1" applyBorder="1" applyAlignment="1" applyProtection="1">
      <alignment horizontal="right" vertical="center" wrapText="1"/>
    </xf>
    <xf numFmtId="49" fontId="5" fillId="5" borderId="22" xfId="4" applyNumberFormat="1" applyFont="1" applyFill="1" applyBorder="1" applyAlignment="1" applyProtection="1">
      <alignment horizontal="center" vertical="center" wrapText="1"/>
    </xf>
    <xf numFmtId="0" fontId="2" fillId="6" borderId="23" xfId="1" applyFont="1" applyFill="1" applyBorder="1" applyAlignment="1" applyProtection="1">
      <alignment horizontal="right" vertical="center"/>
    </xf>
    <xf numFmtId="0" fontId="2" fillId="6" borderId="24" xfId="1" applyFont="1" applyFill="1" applyBorder="1" applyAlignment="1" applyProtection="1">
      <alignment horizontal="right" vertical="center"/>
    </xf>
    <xf numFmtId="1" fontId="2" fillId="7" borderId="23" xfId="1" applyNumberFormat="1" applyFont="1" applyFill="1" applyBorder="1" applyAlignment="1" applyProtection="1">
      <alignment horizontal="left" vertical="center" wrapText="1"/>
      <protection locked="0"/>
    </xf>
    <xf numFmtId="0" fontId="2" fillId="8" borderId="25" xfId="1" applyFont="1" applyFill="1" applyBorder="1" applyAlignment="1" applyProtection="1">
      <alignment horizontal="right" vertical="center" wrapText="1"/>
    </xf>
    <xf numFmtId="0" fontId="2" fillId="8" borderId="26" xfId="1" applyFont="1" applyFill="1" applyBorder="1" applyAlignment="1" applyProtection="1">
      <alignment horizontal="right" vertical="center" wrapText="1"/>
    </xf>
    <xf numFmtId="2" fontId="2" fillId="8" borderId="26" xfId="1" applyNumberFormat="1" applyFont="1" applyFill="1" applyBorder="1" applyAlignment="1" applyProtection="1">
      <alignment horizontal="right" vertical="center" wrapText="1"/>
    </xf>
    <xf numFmtId="0" fontId="2" fillId="8" borderId="27" xfId="1" applyFont="1" applyFill="1" applyBorder="1" applyAlignment="1" applyProtection="1">
      <alignment horizontal="right" vertical="center"/>
    </xf>
    <xf numFmtId="49" fontId="5" fillId="5" borderId="0" xfId="4" applyNumberFormat="1" applyFont="1" applyFill="1" applyBorder="1" applyAlignment="1" applyProtection="1">
      <alignment horizontal="center" vertical="center" wrapText="1"/>
    </xf>
    <xf numFmtId="0" fontId="2" fillId="6" borderId="0" xfId="1" applyFont="1" applyFill="1" applyBorder="1" applyAlignment="1" applyProtection="1">
      <alignment horizontal="right" vertical="center"/>
    </xf>
    <xf numFmtId="1" fontId="2" fillId="7" borderId="0" xfId="1" applyNumberFormat="1" applyFont="1" applyFill="1" applyBorder="1" applyAlignment="1" applyProtection="1">
      <alignment horizontal="left" vertical="center" wrapText="1"/>
      <protection locked="0"/>
    </xf>
    <xf numFmtId="0" fontId="2" fillId="8" borderId="0" xfId="1" applyFont="1" applyFill="1" applyBorder="1" applyAlignment="1" applyProtection="1">
      <alignment horizontal="right" vertical="center" wrapText="1"/>
    </xf>
    <xf numFmtId="2" fontId="2" fillId="8" borderId="0" xfId="1" applyNumberFormat="1" applyFont="1" applyFill="1" applyBorder="1" applyAlignment="1" applyProtection="1">
      <alignment horizontal="right" vertical="center" wrapText="1"/>
    </xf>
    <xf numFmtId="0" fontId="2" fillId="8" borderId="0" xfId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2" fillId="9" borderId="12" xfId="1" applyFont="1" applyFill="1" applyBorder="1" applyAlignment="1" applyProtection="1">
      <alignment horizontal="center" vertical="center" wrapText="1"/>
    </xf>
    <xf numFmtId="0" fontId="2" fillId="9" borderId="9" xfId="1" applyFont="1" applyFill="1" applyBorder="1" applyAlignment="1" applyProtection="1">
      <alignment horizontal="center" vertical="center" wrapText="1"/>
    </xf>
    <xf numFmtId="49" fontId="2" fillId="9" borderId="6" xfId="3" applyFont="1" applyFill="1" applyBorder="1" applyAlignment="1" applyProtection="1">
      <alignment horizontal="center" vertical="center" wrapText="1"/>
    </xf>
    <xf numFmtId="49" fontId="3" fillId="9" borderId="6" xfId="3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right" vertical="center" wrapText="1"/>
    </xf>
    <xf numFmtId="0" fontId="2" fillId="0" borderId="17" xfId="1" applyFont="1" applyBorder="1" applyAlignment="1" applyProtection="1">
      <alignment horizontal="right" vertical="center"/>
    </xf>
    <xf numFmtId="0" fontId="2" fillId="0" borderId="16" xfId="1" applyFont="1" applyFill="1" applyBorder="1" applyAlignment="1" applyProtection="1">
      <alignment horizontal="right" vertical="center" wrapText="1"/>
    </xf>
    <xf numFmtId="0" fontId="2" fillId="0" borderId="17" xfId="1" applyFont="1" applyFill="1" applyBorder="1" applyAlignment="1" applyProtection="1">
      <alignment horizontal="right" vertical="center"/>
    </xf>
    <xf numFmtId="164" fontId="2" fillId="0" borderId="16" xfId="1" applyNumberFormat="1" applyFont="1" applyBorder="1" applyAlignment="1" applyProtection="1">
      <alignment horizontal="right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1" applyNumberFormat="1" applyFont="1" applyBorder="1" applyAlignment="1" applyProtection="1">
      <alignment horizontal="right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10" borderId="16" xfId="1" applyNumberFormat="1" applyFont="1" applyFill="1" applyBorder="1" applyAlignment="1" applyProtection="1">
      <alignment horizontal="right" vertical="center" wrapText="1"/>
    </xf>
    <xf numFmtId="0" fontId="2" fillId="9" borderId="12" xfId="1" applyFont="1" applyFill="1" applyBorder="1" applyAlignment="1" applyProtection="1">
      <alignment horizontal="center" vertical="center" wrapText="1"/>
    </xf>
    <xf numFmtId="0" fontId="2" fillId="9" borderId="9" xfId="1" applyFont="1" applyFill="1" applyBorder="1" applyAlignment="1" applyProtection="1">
      <alignment horizontal="center" vertical="center" wrapText="1"/>
    </xf>
    <xf numFmtId="0" fontId="2" fillId="9" borderId="3" xfId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 applyProtection="1">
      <alignment horizontal="right" vertical="center"/>
    </xf>
    <xf numFmtId="0" fontId="2" fillId="9" borderId="2" xfId="1" applyFont="1" applyFill="1" applyBorder="1" applyAlignment="1" applyProtection="1">
      <alignment horizontal="center" vertical="center" wrapText="1"/>
    </xf>
    <xf numFmtId="0" fontId="2" fillId="9" borderId="6" xfId="1" applyFont="1" applyFill="1" applyBorder="1" applyAlignment="1" applyProtection="1">
      <alignment horizontal="center" vertical="center" wrapText="1"/>
    </xf>
    <xf numFmtId="0" fontId="2" fillId="9" borderId="4" xfId="1" applyFont="1" applyFill="1" applyBorder="1" applyAlignment="1" applyProtection="1">
      <alignment horizontal="center" vertical="center" wrapText="1"/>
    </xf>
    <xf numFmtId="0" fontId="2" fillId="9" borderId="10" xfId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/>
    </xf>
    <xf numFmtId="49" fontId="2" fillId="9" borderId="1" xfId="1" applyNumberFormat="1" applyFont="1" applyFill="1" applyBorder="1" applyAlignment="1" applyProtection="1">
      <alignment horizontal="center" vertical="center" wrapText="1"/>
    </xf>
    <xf numFmtId="49" fontId="2" fillId="9" borderId="8" xfId="1" applyNumberFormat="1" applyFont="1" applyFill="1" applyBorder="1" applyAlignment="1" applyProtection="1">
      <alignment horizontal="center" vertical="center" wrapText="1"/>
    </xf>
    <xf numFmtId="49" fontId="2" fillId="9" borderId="14" xfId="1" applyNumberFormat="1" applyFont="1" applyFill="1" applyBorder="1" applyAlignment="1" applyProtection="1">
      <alignment horizontal="center" vertical="center" wrapText="1"/>
    </xf>
    <xf numFmtId="0" fontId="2" fillId="9" borderId="5" xfId="1" applyFont="1" applyFill="1" applyBorder="1" applyAlignment="1" applyProtection="1">
      <alignment horizontal="center" vertical="center" wrapText="1"/>
    </xf>
    <xf numFmtId="0" fontId="2" fillId="9" borderId="11" xfId="1" applyFont="1" applyFill="1" applyBorder="1" applyAlignment="1" applyProtection="1">
      <alignment horizontal="center" vertical="center" wrapText="1"/>
    </xf>
    <xf numFmtId="0" fontId="2" fillId="9" borderId="7" xfId="1" applyFont="1" applyFill="1" applyBorder="1" applyAlignment="1" applyProtection="1">
      <alignment horizontal="center" vertical="center"/>
    </xf>
    <xf numFmtId="0" fontId="2" fillId="9" borderId="13" xfId="1" applyFont="1" applyFill="1" applyBorder="1" applyAlignment="1" applyProtection="1">
      <alignment horizontal="center" vertical="center"/>
    </xf>
  </cellXfs>
  <cellStyles count="5">
    <cellStyle name="Гиперссылка_ADR.PR.REM.PE.4.78" xfId="4"/>
    <cellStyle name="Обычный" xfId="0" builtinId="0"/>
    <cellStyle name="Обычный 10" xfId="3"/>
    <cellStyle name="Обычный_ADR.PR.REM.PE.4.78" xfId="1"/>
    <cellStyle name="Обычный_ADR.PR.REM.VS.4.78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2\&#1086;&#1073;&#1097;&#1072;&#1103;\&#1069;&#1082;&#1086;&#1085;&#1086;&#1084;&#1089;&#1090;&#1072;&#1090;\&#1051;&#1077;&#1085;&#1072;\&#1040;&#1055;&#1056;\&#1040;&#1055;&#1056;%20&#1069;&#1085;&#1077;&#1088;&#1075;&#1077;&#1090;&#1080;&#1082;&#1072;\&#1040;&#1055;&#1056;%20&#1069;&#1085;&#1077;&#1088;&#1075;&#1077;&#1090;&#1080;&#1082;&#1072;\3%20&#1040;&#1055;&#1056;%20&#1069;&#1080;&#1048;&#1054;%20&#1089;%20&#1043;&#1050;&#1047;%20&#1080;%20&#1095;&#1091;&#1090;&#1100;%20&#1052;&#1096;&#1080;&#1085;&#1082;&#1072;%20&#1076;&#1083;&#1103;%20&#1082;&#1086;&#1084;&#1080;&#1090;&#1077;&#1090;&#1072;%2017.11\ADR.PR.REM.P.2012.4.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TEHSHEET"/>
      <sheetName val="Очистка сточных вод"/>
      <sheetName val="Водоотведение"/>
      <sheetName val="Водоснабжение"/>
      <sheetName val="Производство ТЭ"/>
      <sheetName val="Передача ТЭ"/>
      <sheetName val="Производство ЭЭ"/>
      <sheetName val="Передача ЭЭ"/>
      <sheetName val="Сбыт ЭЭ"/>
      <sheetName val="Утилизация ТБО"/>
      <sheetName val="Захоронение ТБО"/>
      <sheetName val="Газоснабжение"/>
      <sheetName val="Газоснабжение(население)"/>
      <sheetName val="Комментарии"/>
      <sheetName val="Проверка"/>
      <sheetName val="Tech"/>
      <sheetName val="AllSheetsInThisWorkbook"/>
      <sheetName val="REESTR_ORG_WARM"/>
      <sheetName val="REESTR_ORG_VS"/>
      <sheetName val="REESTR_ORG_WARM_VS"/>
      <sheetName val="REESTR_ORG_VO"/>
      <sheetName val="REESTR_ORG_TBO"/>
      <sheetName val="REESTR_ORG_EE"/>
      <sheetName val="REESTR_ORG_GAS"/>
      <sheetName val="REESTR_FILTERED"/>
      <sheetName val="modChange"/>
      <sheetName val="modAllCheck"/>
      <sheetName val="modHyp"/>
      <sheetName val="modPROV"/>
      <sheetName val="modfrmReestr"/>
      <sheetName val="modCommandButton"/>
      <sheetName val="modDataRegion"/>
    </sheetNames>
    <sheetDataSet>
      <sheetData sheetId="0"/>
      <sheetData sheetId="1">
        <row r="11">
          <cell r="F11">
            <v>2012</v>
          </cell>
        </row>
        <row r="13">
          <cell r="F13" t="str">
            <v>План на период регулирования</v>
          </cell>
        </row>
        <row r="17">
          <cell r="F17" t="str">
            <v>ОАО "Объединенная энергетическая компания"</v>
          </cell>
        </row>
        <row r="31">
          <cell r="F31" t="str">
            <v>Генеральный директор</v>
          </cell>
        </row>
        <row r="32">
          <cell r="F32" t="str">
            <v>Васильев Александр Васильевич</v>
          </cell>
        </row>
      </sheetData>
      <sheetData sheetId="2">
        <row r="2">
          <cell r="J2" t="str">
            <v>Капитальный ремонт</v>
          </cell>
          <cell r="K2" t="str">
            <v>м</v>
          </cell>
          <cell r="P2" t="str">
            <v>январь</v>
          </cell>
        </row>
        <row r="3">
          <cell r="J3" t="str">
            <v>Текущий ремонт</v>
          </cell>
          <cell r="K3" t="str">
            <v>м2</v>
          </cell>
          <cell r="P3" t="str">
            <v>февраль</v>
          </cell>
        </row>
        <row r="4">
          <cell r="J4" t="str">
            <v>Средний ремонт</v>
          </cell>
          <cell r="K4" t="str">
            <v>шт</v>
          </cell>
          <cell r="P4" t="str">
            <v>март</v>
          </cell>
        </row>
        <row r="5">
          <cell r="J5" t="str">
            <v>Аварийный ремонт</v>
          </cell>
          <cell r="P5" t="str">
            <v>апрель</v>
          </cell>
        </row>
        <row r="6">
          <cell r="P6" t="str">
            <v>май</v>
          </cell>
        </row>
        <row r="7">
          <cell r="P7" t="str">
            <v>июнь</v>
          </cell>
        </row>
        <row r="8">
          <cell r="P8" t="str">
            <v>июль</v>
          </cell>
        </row>
        <row r="9">
          <cell r="P9" t="str">
            <v>август</v>
          </cell>
        </row>
        <row r="10">
          <cell r="P10" t="str">
            <v>сентябрь</v>
          </cell>
        </row>
        <row r="11">
          <cell r="P11" t="str">
            <v>октябрь</v>
          </cell>
        </row>
        <row r="12">
          <cell r="P12" t="str">
            <v>ноябрь</v>
          </cell>
        </row>
        <row r="13">
          <cell r="P13" t="str">
            <v>декабрь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5"/>
  <sheetViews>
    <sheetView tabSelected="1" view="pageBreakPreview" topLeftCell="C1" zoomScale="85" zoomScaleNormal="100" zoomScaleSheetLayoutView="85" workbookViewId="0">
      <selection activeCell="P18" sqref="P18"/>
    </sheetView>
  </sheetViews>
  <sheetFormatPr defaultColWidth="9" defaultRowHeight="15" customHeight="1" outlineLevelCol="1" x14ac:dyDescent="0.25"/>
  <cols>
    <col min="1" max="2" width="8" style="1" hidden="1" customWidth="1"/>
    <col min="3" max="3" width="8.5" style="70" bestFit="1" customWidth="1"/>
    <col min="4" max="4" width="31.25" style="1" customWidth="1"/>
    <col min="5" max="5" width="21.875" style="1" customWidth="1" outlineLevel="1"/>
    <col min="6" max="6" width="14" style="1" customWidth="1"/>
    <col min="7" max="7" width="10.5" style="1" customWidth="1"/>
    <col min="8" max="8" width="10.625" style="1" customWidth="1"/>
    <col min="9" max="9" width="8.125" style="1" customWidth="1"/>
    <col min="10" max="11" width="8.5" style="1" customWidth="1"/>
    <col min="12" max="12" width="10.25" style="1" hidden="1" customWidth="1"/>
    <col min="13" max="13" width="11" style="1" hidden="1" customWidth="1"/>
    <col min="14" max="14" width="10.875" style="1" hidden="1" customWidth="1"/>
    <col min="15" max="15" width="30.25" style="1" customWidth="1"/>
    <col min="16" max="16" width="22.625" style="1" customWidth="1"/>
    <col min="17" max="17" width="17.5" style="1" customWidth="1"/>
    <col min="18" max="18" width="10.375" style="1" customWidth="1"/>
    <col min="19" max="16384" width="9" style="1"/>
  </cols>
  <sheetData>
    <row r="1" spans="2:20" ht="11.25" x14ac:dyDescent="0.2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20" ht="11.25" x14ac:dyDescent="0.25">
      <c r="B2" s="3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20" ht="11.25" x14ac:dyDescent="0.25">
      <c r="B3" s="3"/>
      <c r="C3" s="2"/>
      <c r="D3" s="5"/>
      <c r="E3" s="4"/>
      <c r="F3" s="6"/>
      <c r="G3" s="5"/>
      <c r="H3" s="4"/>
      <c r="I3" s="4"/>
      <c r="J3" s="4"/>
      <c r="K3" s="4"/>
      <c r="M3" s="4"/>
      <c r="N3" s="6"/>
      <c r="Q3" s="6" t="s">
        <v>0</v>
      </c>
      <c r="T3" s="4"/>
    </row>
    <row r="4" spans="2:20" ht="12.75" customHeight="1" x14ac:dyDescent="0.25">
      <c r="B4" s="3"/>
      <c r="C4" s="2"/>
      <c r="D4" s="4"/>
      <c r="E4" s="4"/>
      <c r="F4" s="7"/>
      <c r="G4" s="4"/>
      <c r="H4" s="4"/>
      <c r="I4" s="4"/>
      <c r="L4" s="4"/>
      <c r="M4" s="4"/>
      <c r="N4" s="7"/>
      <c r="Q4" s="7" t="s">
        <v>1</v>
      </c>
      <c r="T4" s="4"/>
    </row>
    <row r="5" spans="2:20" ht="14.25" customHeight="1" x14ac:dyDescent="0.25">
      <c r="B5" s="3"/>
      <c r="C5" s="2"/>
      <c r="D5" s="4"/>
      <c r="E5" s="4"/>
      <c r="F5" s="8"/>
      <c r="G5" s="4"/>
      <c r="H5" s="4"/>
      <c r="I5" s="4"/>
      <c r="L5" s="4"/>
      <c r="M5" s="4"/>
      <c r="N5" s="8"/>
      <c r="Q5" s="8" t="s">
        <v>82</v>
      </c>
      <c r="T5" s="4"/>
    </row>
    <row r="6" spans="2:20" ht="11.25" x14ac:dyDescent="0.25">
      <c r="B6" s="3"/>
      <c r="C6" s="2"/>
      <c r="D6" s="4"/>
      <c r="E6" s="4"/>
      <c r="F6" s="8"/>
      <c r="G6" s="4"/>
      <c r="H6" s="4"/>
      <c r="I6" s="4"/>
      <c r="L6" s="4"/>
      <c r="M6" s="4"/>
      <c r="N6" s="8"/>
      <c r="Q6" s="8" t="s">
        <v>83</v>
      </c>
      <c r="T6" s="4"/>
    </row>
    <row r="7" spans="2:20" ht="11.25" x14ac:dyDescent="0.25">
      <c r="B7" s="3"/>
      <c r="C7" s="2"/>
      <c r="D7" s="4"/>
      <c r="E7" s="4"/>
      <c r="F7" s="7"/>
      <c r="G7" s="4"/>
      <c r="H7" s="4"/>
      <c r="I7" s="4"/>
      <c r="L7" s="4"/>
      <c r="M7" s="4"/>
      <c r="N7" s="7"/>
      <c r="O7" s="4"/>
      <c r="P7" s="4"/>
      <c r="Q7" s="7"/>
      <c r="T7" s="4"/>
    </row>
    <row r="8" spans="2:20" ht="11.25" x14ac:dyDescent="0.25">
      <c r="B8" s="3"/>
      <c r="C8" s="2"/>
      <c r="D8" s="4"/>
      <c r="E8" s="4"/>
      <c r="F8" s="7"/>
      <c r="G8" s="4"/>
      <c r="H8" s="4"/>
      <c r="I8" s="4"/>
      <c r="L8" s="4"/>
      <c r="M8" s="4"/>
      <c r="N8" s="7"/>
      <c r="Q8" s="7" t="s">
        <v>84</v>
      </c>
      <c r="T8" s="4"/>
    </row>
    <row r="9" spans="2:20" ht="11.25" x14ac:dyDescent="0.25">
      <c r="B9" s="3"/>
      <c r="C9" s="2"/>
      <c r="D9" s="93"/>
      <c r="E9" s="93"/>
      <c r="G9" s="4"/>
      <c r="H9" s="4"/>
      <c r="I9" s="4"/>
      <c r="L9" s="75"/>
      <c r="M9" s="4"/>
      <c r="Q9" s="75" t="s">
        <v>2</v>
      </c>
      <c r="T9" s="4"/>
    </row>
    <row r="10" spans="2:20" ht="15" customHeight="1" x14ac:dyDescent="0.15">
      <c r="B10" s="3"/>
      <c r="C10" s="9"/>
      <c r="D10" s="10"/>
      <c r="E10" s="10"/>
      <c r="F10" s="4"/>
      <c r="G10" s="4"/>
      <c r="H10" s="4"/>
      <c r="I10" s="4"/>
      <c r="J10" s="4"/>
      <c r="K10" s="4"/>
      <c r="L10" s="4"/>
      <c r="M10" s="4"/>
      <c r="N10" s="4"/>
      <c r="P10" s="4"/>
      <c r="Q10" s="4"/>
      <c r="R10" s="4"/>
    </row>
    <row r="11" spans="2:20" x14ac:dyDescent="0.25">
      <c r="B11" s="3"/>
      <c r="C11" s="98" t="s">
        <v>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4"/>
    </row>
    <row r="12" spans="2:20" x14ac:dyDescent="0.25">
      <c r="B12" s="3"/>
      <c r="C12" s="98" t="s">
        <v>85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</row>
    <row r="13" spans="2:20" ht="11.25" x14ac:dyDescent="0.25">
      <c r="B13" s="3"/>
      <c r="C13" s="11"/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20" ht="11.25" x14ac:dyDescent="0.25">
      <c r="B14" s="3"/>
      <c r="C14" s="2"/>
      <c r="D14" s="4"/>
      <c r="E14" s="4"/>
      <c r="F14" s="4"/>
      <c r="G14" s="4"/>
      <c r="H14" s="4"/>
      <c r="I14" s="4"/>
      <c r="J14" s="4"/>
      <c r="K14" s="12"/>
      <c r="L14" s="4"/>
      <c r="M14" s="93"/>
      <c r="N14" s="93"/>
      <c r="O14" s="93"/>
      <c r="P14" s="93"/>
      <c r="Q14" s="93"/>
      <c r="R14" s="4"/>
    </row>
    <row r="15" spans="2:20" ht="41.25" customHeight="1" x14ac:dyDescent="0.25">
      <c r="B15" s="3"/>
      <c r="C15" s="99" t="s">
        <v>4</v>
      </c>
      <c r="D15" s="94" t="s">
        <v>5</v>
      </c>
      <c r="E15" s="92" t="s">
        <v>6</v>
      </c>
      <c r="F15" s="94" t="s">
        <v>7</v>
      </c>
      <c r="G15" s="94" t="s">
        <v>8</v>
      </c>
      <c r="H15" s="96" t="s">
        <v>9</v>
      </c>
      <c r="I15" s="102"/>
      <c r="J15" s="94" t="s">
        <v>10</v>
      </c>
      <c r="K15" s="94"/>
      <c r="L15" s="95" t="s">
        <v>11</v>
      </c>
      <c r="M15" s="96" t="s">
        <v>12</v>
      </c>
      <c r="N15" s="96" t="s">
        <v>13</v>
      </c>
      <c r="O15" s="92" t="s">
        <v>81</v>
      </c>
      <c r="P15" s="92" t="s">
        <v>14</v>
      </c>
      <c r="Q15" s="104" t="s">
        <v>15</v>
      </c>
      <c r="R15" s="4"/>
    </row>
    <row r="16" spans="2:20" ht="46.5" customHeight="1" x14ac:dyDescent="0.25">
      <c r="B16" s="3"/>
      <c r="C16" s="100"/>
      <c r="D16" s="95"/>
      <c r="E16" s="91"/>
      <c r="F16" s="95"/>
      <c r="G16" s="95"/>
      <c r="H16" s="97"/>
      <c r="I16" s="103"/>
      <c r="J16" s="90" t="s">
        <v>16</v>
      </c>
      <c r="K16" s="90" t="s">
        <v>17</v>
      </c>
      <c r="L16" s="95"/>
      <c r="M16" s="97"/>
      <c r="N16" s="97"/>
      <c r="O16" s="91"/>
      <c r="P16" s="91"/>
      <c r="Q16" s="105"/>
      <c r="R16" s="4"/>
    </row>
    <row r="17" spans="1:18" ht="18" customHeight="1" x14ac:dyDescent="0.25">
      <c r="B17" s="3"/>
      <c r="C17" s="101"/>
      <c r="D17" s="90"/>
      <c r="E17" s="91"/>
      <c r="F17" s="90"/>
      <c r="G17" s="90"/>
      <c r="H17" s="71" t="s">
        <v>18</v>
      </c>
      <c r="I17" s="71" t="s">
        <v>19</v>
      </c>
      <c r="J17" s="91"/>
      <c r="K17" s="91"/>
      <c r="L17" s="72" t="s">
        <v>19</v>
      </c>
      <c r="M17" s="71" t="s">
        <v>19</v>
      </c>
      <c r="N17" s="71" t="s">
        <v>19</v>
      </c>
      <c r="O17" s="91"/>
      <c r="P17" s="91"/>
      <c r="Q17" s="105"/>
      <c r="R17" s="4"/>
    </row>
    <row r="18" spans="1:18" s="13" customFormat="1" ht="15" customHeight="1" x14ac:dyDescent="0.25">
      <c r="B18" s="14"/>
      <c r="C18" s="73" t="s">
        <v>20</v>
      </c>
      <c r="D18" s="74" t="s">
        <v>21</v>
      </c>
      <c r="E18" s="74" t="s">
        <v>22</v>
      </c>
      <c r="F18" s="74" t="s">
        <v>23</v>
      </c>
      <c r="G18" s="74" t="s">
        <v>24</v>
      </c>
      <c r="H18" s="74" t="s">
        <v>25</v>
      </c>
      <c r="I18" s="74" t="s">
        <v>26</v>
      </c>
      <c r="J18" s="74" t="s">
        <v>27</v>
      </c>
      <c r="K18" s="74" t="s">
        <v>28</v>
      </c>
      <c r="L18" s="74" t="s">
        <v>29</v>
      </c>
      <c r="M18" s="74" t="s">
        <v>30</v>
      </c>
      <c r="N18" s="74" t="s">
        <v>31</v>
      </c>
      <c r="O18" s="74" t="s">
        <v>29</v>
      </c>
      <c r="P18" s="74" t="s">
        <v>30</v>
      </c>
      <c r="Q18" s="74" t="s">
        <v>31</v>
      </c>
      <c r="R18" s="5"/>
    </row>
    <row r="19" spans="1:18" s="13" customFormat="1" ht="15" customHeight="1" x14ac:dyDescent="0.25">
      <c r="A19" s="15"/>
      <c r="B19" s="14"/>
      <c r="C19" s="16"/>
      <c r="D19" s="17" t="s">
        <v>32</v>
      </c>
      <c r="E19" s="17"/>
      <c r="F19" s="18"/>
      <c r="G19" s="18"/>
      <c r="H19" s="18"/>
      <c r="I19" s="18"/>
      <c r="J19" s="18"/>
      <c r="K19" s="18"/>
      <c r="L19" s="19">
        <f>SUM(L20:L24)</f>
        <v>46141.000180000003</v>
      </c>
      <c r="M19" s="19">
        <f>SUM(M20:M24)</f>
        <v>0</v>
      </c>
      <c r="N19" s="19">
        <f>SUM(N20:N24)</f>
        <v>46141.000180000003</v>
      </c>
      <c r="O19" s="18"/>
      <c r="P19" s="18"/>
      <c r="Q19" s="20"/>
      <c r="R19" s="5"/>
    </row>
    <row r="20" spans="1:18" s="13" customFormat="1" ht="15" customHeight="1" x14ac:dyDescent="0.25">
      <c r="A20" s="15"/>
      <c r="B20" s="14"/>
      <c r="C20" s="21"/>
      <c r="D20" s="22" t="s">
        <v>33</v>
      </c>
      <c r="E20" s="22"/>
      <c r="F20" s="18"/>
      <c r="G20" s="18"/>
      <c r="H20" s="18"/>
      <c r="I20" s="18"/>
      <c r="J20" s="18"/>
      <c r="K20" s="18"/>
      <c r="L20" s="23">
        <f>SUMIF($G25:$G522,"Капитальный ремонт",L25:L522)</f>
        <v>0</v>
      </c>
      <c r="M20" s="23">
        <f>SUMIF($G25:$G522,"Капитальный ремонт",M25:M522)</f>
        <v>0</v>
      </c>
      <c r="N20" s="23">
        <f>SUMIF($G25:$G522,"Капитальный ремонт",N25:N522)</f>
        <v>0</v>
      </c>
      <c r="O20" s="18"/>
      <c r="P20" s="18"/>
      <c r="Q20" s="20"/>
      <c r="R20" s="5"/>
    </row>
    <row r="21" spans="1:18" s="13" customFormat="1" ht="15" customHeight="1" x14ac:dyDescent="0.25">
      <c r="A21" s="15"/>
      <c r="B21" s="14"/>
      <c r="C21" s="21"/>
      <c r="D21" s="22" t="s">
        <v>34</v>
      </c>
      <c r="E21" s="22"/>
      <c r="F21" s="18"/>
      <c r="G21" s="18"/>
      <c r="H21" s="18"/>
      <c r="I21" s="18"/>
      <c r="J21" s="18"/>
      <c r="K21" s="18"/>
      <c r="L21" s="23">
        <f>SUMIF($G25:$G522,"Средний ремонт",L25:L522)</f>
        <v>0</v>
      </c>
      <c r="M21" s="23">
        <f>SUMIF($G25:$G522,"Средний ремонт",M25:M522)</f>
        <v>0</v>
      </c>
      <c r="N21" s="23">
        <f>SUMIF($G25:$G522,"Средний ремонт",N25:N522)</f>
        <v>0</v>
      </c>
      <c r="O21" s="18"/>
      <c r="P21" s="18"/>
      <c r="Q21" s="20"/>
      <c r="R21" s="5"/>
    </row>
    <row r="22" spans="1:18" s="13" customFormat="1" ht="15" customHeight="1" x14ac:dyDescent="0.25">
      <c r="A22" s="15"/>
      <c r="B22" s="14"/>
      <c r="C22" s="21"/>
      <c r="D22" s="22" t="s">
        <v>35</v>
      </c>
      <c r="E22" s="22"/>
      <c r="F22" s="18"/>
      <c r="G22" s="18"/>
      <c r="H22" s="18"/>
      <c r="I22" s="18"/>
      <c r="J22" s="18"/>
      <c r="K22" s="18"/>
      <c r="L22" s="23">
        <f>SUMIF($G25:$G522,"Текущий ремонт",L25:L522)</f>
        <v>46141.000180000003</v>
      </c>
      <c r="M22" s="23">
        <f>SUMIF($G25:$G522,"Текущий ремонт",M25:M522)</f>
        <v>0</v>
      </c>
      <c r="N22" s="23">
        <f>SUMIF($G25:$G522,"Текущий ремонт",N25:N522)</f>
        <v>46141.000180000003</v>
      </c>
      <c r="O22" s="18"/>
      <c r="P22" s="18"/>
      <c r="Q22" s="20"/>
      <c r="R22" s="5"/>
    </row>
    <row r="23" spans="1:18" s="13" customFormat="1" ht="15" customHeight="1" x14ac:dyDescent="0.25">
      <c r="A23" s="15"/>
      <c r="B23" s="14"/>
      <c r="C23" s="21"/>
      <c r="D23" s="22" t="s">
        <v>36</v>
      </c>
      <c r="E23" s="22"/>
      <c r="F23" s="18"/>
      <c r="G23" s="18"/>
      <c r="H23" s="18"/>
      <c r="I23" s="18"/>
      <c r="J23" s="18"/>
      <c r="K23" s="18"/>
      <c r="L23" s="23">
        <f>SUMIF($G25:$G522,"Аварийный ремонт",L25:L522)</f>
        <v>0</v>
      </c>
      <c r="M23" s="23">
        <f>SUMIF($G25:$G522,"Аварийный ремонт",M25:M522)</f>
        <v>0</v>
      </c>
      <c r="N23" s="23">
        <f>SUMIF($G25:$G522,"Аварийный ремонт",N25:N522)</f>
        <v>0</v>
      </c>
      <c r="O23" s="18"/>
      <c r="P23" s="18"/>
      <c r="Q23" s="20"/>
      <c r="R23" s="5"/>
    </row>
    <row r="24" spans="1:18" s="13" customFormat="1" ht="15" customHeight="1" x14ac:dyDescent="0.25">
      <c r="A24" s="15"/>
      <c r="B24" s="14"/>
      <c r="C24" s="21"/>
      <c r="D24" s="22" t="s">
        <v>37</v>
      </c>
      <c r="E24" s="22"/>
      <c r="F24" s="18"/>
      <c r="G24" s="18"/>
      <c r="H24" s="18"/>
      <c r="I24" s="18"/>
      <c r="J24" s="18"/>
      <c r="K24" s="18"/>
      <c r="L24" s="23">
        <v>0</v>
      </c>
      <c r="M24" s="23">
        <v>0</v>
      </c>
      <c r="N24" s="23">
        <v>0</v>
      </c>
      <c r="O24" s="18"/>
      <c r="P24" s="18"/>
      <c r="Q24" s="20"/>
      <c r="R24" s="5"/>
    </row>
    <row r="25" spans="1:18" s="13" customFormat="1" ht="15" customHeight="1" x14ac:dyDescent="0.25">
      <c r="A25" s="15"/>
      <c r="B25" s="14"/>
      <c r="C25" s="16">
        <v>1</v>
      </c>
      <c r="D25" s="17" t="s">
        <v>38</v>
      </c>
      <c r="E25" s="17"/>
      <c r="F25" s="18"/>
      <c r="G25" s="18"/>
      <c r="H25" s="18"/>
      <c r="I25" s="18"/>
      <c r="J25" s="18"/>
      <c r="K25" s="18"/>
      <c r="L25" s="19">
        <f>SUM(L26:L27)</f>
        <v>0</v>
      </c>
      <c r="M25" s="19">
        <f>SUM(M26:M27)</f>
        <v>0</v>
      </c>
      <c r="N25" s="19">
        <f>SUM(N26:N27)</f>
        <v>0</v>
      </c>
      <c r="O25" s="18"/>
      <c r="P25" s="18"/>
      <c r="Q25" s="20"/>
      <c r="R25" s="5"/>
    </row>
    <row r="26" spans="1:18" s="13" customFormat="1" ht="15" hidden="1" customHeight="1" x14ac:dyDescent="0.25">
      <c r="A26" s="15"/>
      <c r="B26" s="14"/>
      <c r="C26" s="16">
        <v>1</v>
      </c>
      <c r="D26" s="17" t="s">
        <v>39</v>
      </c>
      <c r="E26" s="17"/>
      <c r="F26" s="18"/>
      <c r="G26" s="18"/>
      <c r="H26" s="18"/>
      <c r="I26" s="18"/>
      <c r="J26" s="18"/>
      <c r="K26" s="18"/>
      <c r="L26" s="19"/>
      <c r="M26" s="19"/>
      <c r="N26" s="19"/>
      <c r="O26" s="18"/>
      <c r="P26" s="18"/>
      <c r="Q26" s="20"/>
      <c r="R26" s="5"/>
    </row>
    <row r="27" spans="1:18" s="13" customFormat="1" ht="15" hidden="1" customHeight="1" x14ac:dyDescent="0.25">
      <c r="A27" s="15"/>
      <c r="B27" s="14"/>
      <c r="C27" s="16" t="s">
        <v>40</v>
      </c>
      <c r="D27" s="17" t="s">
        <v>41</v>
      </c>
      <c r="E27" s="17"/>
      <c r="F27" s="18"/>
      <c r="G27" s="18"/>
      <c r="H27" s="18"/>
      <c r="I27" s="18"/>
      <c r="J27" s="18"/>
      <c r="K27" s="18"/>
      <c r="L27" s="19"/>
      <c r="M27" s="19"/>
      <c r="N27" s="19"/>
      <c r="O27" s="18"/>
      <c r="P27" s="18"/>
      <c r="Q27" s="20"/>
      <c r="R27" s="5"/>
    </row>
    <row r="28" spans="1:18" s="13" customFormat="1" ht="15" customHeight="1" x14ac:dyDescent="0.25">
      <c r="A28" s="15"/>
      <c r="B28" s="14"/>
      <c r="C28" s="16">
        <v>2</v>
      </c>
      <c r="D28" s="17" t="s">
        <v>42</v>
      </c>
      <c r="E28" s="17"/>
      <c r="F28" s="18"/>
      <c r="G28" s="18"/>
      <c r="H28" s="18"/>
      <c r="I28" s="18"/>
      <c r="J28" s="18"/>
      <c r="K28" s="18"/>
      <c r="L28" s="19">
        <f>SUM(L29:L30)</f>
        <v>0</v>
      </c>
      <c r="M28" s="19">
        <f>SUM(M29:M30)</f>
        <v>0</v>
      </c>
      <c r="N28" s="19">
        <f>SUM(N29:N30)</f>
        <v>0</v>
      </c>
      <c r="O28" s="18"/>
      <c r="P28" s="18"/>
      <c r="Q28" s="20"/>
      <c r="R28" s="5"/>
    </row>
    <row r="29" spans="1:18" s="13" customFormat="1" ht="15" hidden="1" customHeight="1" x14ac:dyDescent="0.25">
      <c r="A29" s="15"/>
      <c r="B29" s="14"/>
      <c r="C29" s="16">
        <v>2</v>
      </c>
      <c r="D29" s="17" t="s">
        <v>39</v>
      </c>
      <c r="E29" s="17"/>
      <c r="F29" s="18"/>
      <c r="G29" s="18"/>
      <c r="H29" s="18"/>
      <c r="I29" s="18"/>
      <c r="J29" s="18"/>
      <c r="K29" s="18"/>
      <c r="L29" s="19"/>
      <c r="M29" s="19"/>
      <c r="N29" s="19"/>
      <c r="O29" s="18"/>
      <c r="P29" s="18"/>
      <c r="Q29" s="20"/>
      <c r="R29" s="5"/>
    </row>
    <row r="30" spans="1:18" s="13" customFormat="1" ht="15" hidden="1" customHeight="1" x14ac:dyDescent="0.25">
      <c r="A30" s="15"/>
      <c r="B30" s="14"/>
      <c r="C30" s="16" t="s">
        <v>40</v>
      </c>
      <c r="D30" s="17" t="s">
        <v>41</v>
      </c>
      <c r="E30" s="17"/>
      <c r="F30" s="18"/>
      <c r="G30" s="18"/>
      <c r="H30" s="18"/>
      <c r="I30" s="18"/>
      <c r="J30" s="18"/>
      <c r="K30" s="18"/>
      <c r="L30" s="19"/>
      <c r="M30" s="19"/>
      <c r="N30" s="19"/>
      <c r="O30" s="18"/>
      <c r="P30" s="18"/>
      <c r="Q30" s="20"/>
      <c r="R30" s="5"/>
    </row>
    <row r="31" spans="1:18" s="13" customFormat="1" ht="15" customHeight="1" x14ac:dyDescent="0.25">
      <c r="A31" s="15"/>
      <c r="B31" s="14"/>
      <c r="C31" s="16">
        <v>3</v>
      </c>
      <c r="D31" s="17" t="s">
        <v>43</v>
      </c>
      <c r="E31" s="17"/>
      <c r="F31" s="18"/>
      <c r="G31" s="18"/>
      <c r="H31" s="18"/>
      <c r="I31" s="18"/>
      <c r="J31" s="18"/>
      <c r="K31" s="18"/>
      <c r="L31" s="19">
        <f>SUM(L32+L39+L47)</f>
        <v>23506.562719999998</v>
      </c>
      <c r="M31" s="19">
        <f>SUM(M32+M39+M47)</f>
        <v>0</v>
      </c>
      <c r="N31" s="19">
        <f>SUM(N32+N39+N47)</f>
        <v>23506.562719999998</v>
      </c>
      <c r="O31" s="18"/>
      <c r="P31" s="18"/>
      <c r="Q31" s="20"/>
      <c r="R31" s="5"/>
    </row>
    <row r="32" spans="1:18" s="13" customFormat="1" ht="15" customHeight="1" x14ac:dyDescent="0.25">
      <c r="A32" s="15"/>
      <c r="B32" s="14"/>
      <c r="C32" s="21" t="s">
        <v>44</v>
      </c>
      <c r="D32" s="22" t="s">
        <v>45</v>
      </c>
      <c r="E32" s="22"/>
      <c r="F32" s="18"/>
      <c r="G32" s="18"/>
      <c r="H32" s="18"/>
      <c r="I32" s="18"/>
      <c r="J32" s="18"/>
      <c r="K32" s="18"/>
      <c r="L32" s="23">
        <f>L33+L36</f>
        <v>0</v>
      </c>
      <c r="M32" s="23">
        <f>M33+M36</f>
        <v>0</v>
      </c>
      <c r="N32" s="23">
        <f>N33+N36</f>
        <v>0</v>
      </c>
      <c r="O32" s="18"/>
      <c r="P32" s="18"/>
      <c r="Q32" s="20"/>
      <c r="R32" s="5"/>
    </row>
    <row r="33" spans="1:18" s="13" customFormat="1" ht="15" customHeight="1" x14ac:dyDescent="0.25">
      <c r="A33" s="15"/>
      <c r="B33" s="14"/>
      <c r="C33" s="21" t="s">
        <v>46</v>
      </c>
      <c r="D33" s="22" t="s">
        <v>47</v>
      </c>
      <c r="E33" s="22"/>
      <c r="F33" s="18"/>
      <c r="G33" s="18"/>
      <c r="H33" s="18"/>
      <c r="I33" s="18"/>
      <c r="J33" s="18"/>
      <c r="K33" s="18"/>
      <c r="L33" s="23">
        <f>SUM(L34:L35)</f>
        <v>0</v>
      </c>
      <c r="M33" s="23">
        <f>SUM(M34:M35)</f>
        <v>0</v>
      </c>
      <c r="N33" s="23">
        <f>SUM(N34:N35)</f>
        <v>0</v>
      </c>
      <c r="O33" s="18"/>
      <c r="P33" s="18"/>
      <c r="Q33" s="20"/>
      <c r="R33" s="5"/>
    </row>
    <row r="34" spans="1:18" s="13" customFormat="1" ht="15" hidden="1" customHeight="1" x14ac:dyDescent="0.25">
      <c r="A34" s="15"/>
      <c r="B34" s="14"/>
      <c r="C34" s="21" t="s">
        <v>48</v>
      </c>
      <c r="D34" s="22" t="s">
        <v>39</v>
      </c>
      <c r="E34" s="22"/>
      <c r="F34" s="18"/>
      <c r="G34" s="18"/>
      <c r="H34" s="18"/>
      <c r="I34" s="18"/>
      <c r="J34" s="18"/>
      <c r="K34" s="18"/>
      <c r="L34" s="23"/>
      <c r="M34" s="23"/>
      <c r="N34" s="23"/>
      <c r="O34" s="18"/>
      <c r="P34" s="18"/>
      <c r="Q34" s="20"/>
      <c r="R34" s="5"/>
    </row>
    <row r="35" spans="1:18" s="13" customFormat="1" ht="15" hidden="1" customHeight="1" x14ac:dyDescent="0.25">
      <c r="A35" s="15"/>
      <c r="B35" s="14"/>
      <c r="C35" s="21" t="s">
        <v>40</v>
      </c>
      <c r="D35" s="22" t="s">
        <v>41</v>
      </c>
      <c r="E35" s="22" t="s">
        <v>41</v>
      </c>
      <c r="F35" s="18">
        <v>1</v>
      </c>
      <c r="G35" s="18"/>
      <c r="H35" s="18"/>
      <c r="I35" s="18"/>
      <c r="J35" s="18"/>
      <c r="K35" s="18"/>
      <c r="L35" s="23"/>
      <c r="M35" s="23"/>
      <c r="N35" s="23"/>
      <c r="O35" s="18"/>
      <c r="P35" s="18"/>
      <c r="Q35" s="20"/>
      <c r="R35" s="5"/>
    </row>
    <row r="36" spans="1:18" s="13" customFormat="1" ht="15" customHeight="1" x14ac:dyDescent="0.25">
      <c r="A36" s="15"/>
      <c r="B36" s="14"/>
      <c r="C36" s="21" t="s">
        <v>49</v>
      </c>
      <c r="D36" s="22" t="s">
        <v>50</v>
      </c>
      <c r="E36" s="22" t="s">
        <v>50</v>
      </c>
      <c r="F36" s="18"/>
      <c r="G36" s="18"/>
      <c r="H36" s="18"/>
      <c r="I36" s="18"/>
      <c r="J36" s="18"/>
      <c r="K36" s="18"/>
      <c r="L36" s="23">
        <f>SUM(L37:L38)</f>
        <v>0</v>
      </c>
      <c r="M36" s="23">
        <f>SUM(M37:M38)</f>
        <v>0</v>
      </c>
      <c r="N36" s="23">
        <f>SUM(N37:N38)</f>
        <v>0</v>
      </c>
      <c r="O36" s="18"/>
      <c r="P36" s="18"/>
      <c r="Q36" s="20"/>
      <c r="R36" s="5"/>
    </row>
    <row r="37" spans="1:18" s="13" customFormat="1" ht="15" hidden="1" customHeight="1" x14ac:dyDescent="0.25">
      <c r="A37" s="15"/>
      <c r="B37" s="14"/>
      <c r="C37" s="21" t="s">
        <v>51</v>
      </c>
      <c r="D37" s="22" t="s">
        <v>39</v>
      </c>
      <c r="E37" s="22" t="s">
        <v>39</v>
      </c>
      <c r="F37" s="18"/>
      <c r="G37" s="18"/>
      <c r="H37" s="18"/>
      <c r="I37" s="18"/>
      <c r="J37" s="18"/>
      <c r="K37" s="18"/>
      <c r="L37" s="23"/>
      <c r="M37" s="23"/>
      <c r="N37" s="23"/>
      <c r="O37" s="18"/>
      <c r="P37" s="18"/>
      <c r="Q37" s="20"/>
      <c r="R37" s="5"/>
    </row>
    <row r="38" spans="1:18" s="13" customFormat="1" ht="15" hidden="1" customHeight="1" x14ac:dyDescent="0.25">
      <c r="A38" s="15"/>
      <c r="B38" s="14"/>
      <c r="C38" s="21" t="s">
        <v>40</v>
      </c>
      <c r="D38" s="22" t="s">
        <v>41</v>
      </c>
      <c r="E38" s="22" t="s">
        <v>41</v>
      </c>
      <c r="F38" s="18"/>
      <c r="G38" s="18"/>
      <c r="H38" s="18"/>
      <c r="I38" s="18"/>
      <c r="J38" s="18"/>
      <c r="K38" s="18"/>
      <c r="L38" s="23"/>
      <c r="M38" s="23"/>
      <c r="N38" s="23"/>
      <c r="O38" s="18"/>
      <c r="P38" s="18"/>
      <c r="Q38" s="20"/>
      <c r="R38" s="5"/>
    </row>
    <row r="39" spans="1:18" s="13" customFormat="1" ht="15" customHeight="1" x14ac:dyDescent="0.25">
      <c r="A39" s="15"/>
      <c r="B39" s="14"/>
      <c r="C39" s="21" t="s">
        <v>52</v>
      </c>
      <c r="D39" s="22" t="s">
        <v>53</v>
      </c>
      <c r="E39" s="22" t="s">
        <v>53</v>
      </c>
      <c r="F39" s="18"/>
      <c r="G39" s="18"/>
      <c r="H39" s="18"/>
      <c r="I39" s="18"/>
      <c r="J39" s="18"/>
      <c r="K39" s="18"/>
      <c r="L39" s="23">
        <f>SUM(L40:L40)</f>
        <v>22459.580419999998</v>
      </c>
      <c r="M39" s="23">
        <f>SUM(M40:M40)</f>
        <v>0</v>
      </c>
      <c r="N39" s="23">
        <f>SUM(N40:N40)</f>
        <v>22459.580419999998</v>
      </c>
      <c r="O39" s="18"/>
      <c r="P39" s="18"/>
      <c r="Q39" s="20"/>
      <c r="R39" s="5"/>
    </row>
    <row r="40" spans="1:18" s="13" customFormat="1" ht="30" customHeight="1" x14ac:dyDescent="0.25">
      <c r="A40" s="15"/>
      <c r="B40" s="14"/>
      <c r="C40" s="21" t="s">
        <v>54</v>
      </c>
      <c r="D40" s="22" t="s">
        <v>86</v>
      </c>
      <c r="E40" s="22" t="s">
        <v>88</v>
      </c>
      <c r="F40" s="78" t="s">
        <v>89</v>
      </c>
      <c r="G40" s="78" t="s">
        <v>87</v>
      </c>
      <c r="H40" s="78" t="s">
        <v>90</v>
      </c>
      <c r="I40" s="78">
        <v>7</v>
      </c>
      <c r="J40" s="78" t="s">
        <v>356</v>
      </c>
      <c r="K40" s="78" t="s">
        <v>356</v>
      </c>
      <c r="L40" s="23">
        <v>22459.580419999998</v>
      </c>
      <c r="M40" s="23">
        <v>0</v>
      </c>
      <c r="N40" s="23">
        <v>22459.580419999998</v>
      </c>
      <c r="O40" s="78" t="s">
        <v>342</v>
      </c>
      <c r="P40" s="87"/>
      <c r="Q40" s="20"/>
      <c r="R40" s="5"/>
    </row>
    <row r="41" spans="1:18" s="13" customFormat="1" ht="15" customHeight="1" x14ac:dyDescent="0.25">
      <c r="A41" s="15"/>
      <c r="B41" s="14"/>
      <c r="C41" s="21" t="s">
        <v>54</v>
      </c>
      <c r="D41" s="22" t="s">
        <v>47</v>
      </c>
      <c r="E41" s="22" t="s">
        <v>47</v>
      </c>
      <c r="F41" s="18"/>
      <c r="G41" s="18"/>
      <c r="H41" s="18"/>
      <c r="I41" s="18"/>
      <c r="J41" s="18"/>
      <c r="K41" s="18"/>
      <c r="L41" s="23">
        <f>SUM(L42:L43)</f>
        <v>0</v>
      </c>
      <c r="M41" s="23">
        <f>SUM(M42:M43)</f>
        <v>0</v>
      </c>
      <c r="N41" s="23">
        <f>SUM(N42:N43)</f>
        <v>0</v>
      </c>
      <c r="O41" s="18"/>
      <c r="P41" s="18"/>
      <c r="Q41" s="20"/>
      <c r="R41" s="5"/>
    </row>
    <row r="42" spans="1:18" s="13" customFormat="1" ht="15" hidden="1" customHeight="1" x14ac:dyDescent="0.25">
      <c r="A42" s="15"/>
      <c r="B42" s="14"/>
      <c r="C42" s="21" t="s">
        <v>55</v>
      </c>
      <c r="D42" s="22" t="s">
        <v>39</v>
      </c>
      <c r="E42" s="22" t="s">
        <v>39</v>
      </c>
      <c r="F42" s="18"/>
      <c r="G42" s="18"/>
      <c r="H42" s="18"/>
      <c r="I42" s="18"/>
      <c r="J42" s="18"/>
      <c r="K42" s="18"/>
      <c r="L42" s="23"/>
      <c r="M42" s="23"/>
      <c r="N42" s="23"/>
      <c r="O42" s="18"/>
      <c r="P42" s="18"/>
      <c r="Q42" s="20"/>
      <c r="R42" s="5"/>
    </row>
    <row r="43" spans="1:18" s="13" customFormat="1" ht="15" hidden="1" customHeight="1" x14ac:dyDescent="0.25">
      <c r="A43" s="15"/>
      <c r="B43" s="14"/>
      <c r="C43" s="21" t="s">
        <v>40</v>
      </c>
      <c r="D43" s="22" t="s">
        <v>41</v>
      </c>
      <c r="E43" s="22" t="s">
        <v>41</v>
      </c>
      <c r="F43" s="18"/>
      <c r="G43" s="18"/>
      <c r="H43" s="18"/>
      <c r="I43" s="18"/>
      <c r="J43" s="18"/>
      <c r="K43" s="18"/>
      <c r="L43" s="23"/>
      <c r="M43" s="23"/>
      <c r="N43" s="23"/>
      <c r="O43" s="18"/>
      <c r="P43" s="18"/>
      <c r="Q43" s="20"/>
      <c r="R43" s="5"/>
    </row>
    <row r="44" spans="1:18" s="13" customFormat="1" ht="15" hidden="1" customHeight="1" x14ac:dyDescent="0.25">
      <c r="A44" s="15"/>
      <c r="B44" s="14"/>
      <c r="C44" s="21" t="s">
        <v>56</v>
      </c>
      <c r="D44" s="22" t="s">
        <v>50</v>
      </c>
      <c r="E44" s="22" t="s">
        <v>50</v>
      </c>
      <c r="F44" s="18"/>
      <c r="G44" s="18"/>
      <c r="H44" s="18"/>
      <c r="I44" s="18"/>
      <c r="J44" s="18"/>
      <c r="K44" s="18"/>
      <c r="L44" s="23">
        <f>SUM(L45:L46)</f>
        <v>0</v>
      </c>
      <c r="M44" s="23">
        <f>SUM(M45:M46)</f>
        <v>0</v>
      </c>
      <c r="N44" s="23">
        <f>SUM(N45:N46)</f>
        <v>0</v>
      </c>
      <c r="O44" s="18"/>
      <c r="P44" s="18"/>
      <c r="Q44" s="20"/>
      <c r="R44" s="5"/>
    </row>
    <row r="45" spans="1:18" s="13" customFormat="1" ht="15" hidden="1" customHeight="1" x14ac:dyDescent="0.25">
      <c r="A45" s="15"/>
      <c r="B45" s="14"/>
      <c r="C45" s="21" t="s">
        <v>57</v>
      </c>
      <c r="D45" s="22" t="s">
        <v>39</v>
      </c>
      <c r="E45" s="22" t="s">
        <v>39</v>
      </c>
      <c r="F45" s="18"/>
      <c r="G45" s="18"/>
      <c r="H45" s="18"/>
      <c r="I45" s="18"/>
      <c r="J45" s="18"/>
      <c r="K45" s="18"/>
      <c r="L45" s="23"/>
      <c r="M45" s="23"/>
      <c r="N45" s="23"/>
      <c r="O45" s="18"/>
      <c r="P45" s="18"/>
      <c r="Q45" s="20"/>
      <c r="R45" s="5"/>
    </row>
    <row r="46" spans="1:18" s="13" customFormat="1" ht="15" hidden="1" customHeight="1" x14ac:dyDescent="0.25">
      <c r="A46" s="15"/>
      <c r="B46" s="14"/>
      <c r="C46" s="21" t="s">
        <v>40</v>
      </c>
      <c r="D46" s="22" t="s">
        <v>41</v>
      </c>
      <c r="E46" s="22" t="s">
        <v>41</v>
      </c>
      <c r="F46" s="18"/>
      <c r="G46" s="18"/>
      <c r="H46" s="18"/>
      <c r="I46" s="18"/>
      <c r="J46" s="18"/>
      <c r="K46" s="18"/>
      <c r="L46" s="23"/>
      <c r="M46" s="23"/>
      <c r="N46" s="23"/>
      <c r="O46" s="18"/>
      <c r="P46" s="18"/>
      <c r="Q46" s="20"/>
      <c r="R46" s="5"/>
    </row>
    <row r="47" spans="1:18" s="13" customFormat="1" ht="15" customHeight="1" x14ac:dyDescent="0.25">
      <c r="A47" s="15"/>
      <c r="B47" s="14"/>
      <c r="C47" s="21" t="s">
        <v>58</v>
      </c>
      <c r="D47" s="22" t="s">
        <v>59</v>
      </c>
      <c r="E47" s="22" t="s">
        <v>59</v>
      </c>
      <c r="F47" s="18"/>
      <c r="G47" s="18"/>
      <c r="H47" s="18"/>
      <c r="I47" s="18"/>
      <c r="J47" s="18"/>
      <c r="K47" s="18"/>
      <c r="L47" s="23">
        <f>L48+L50</f>
        <v>1046.9822999999999</v>
      </c>
      <c r="M47" s="23">
        <f>M48+M50</f>
        <v>0</v>
      </c>
      <c r="N47" s="23">
        <f>N48+N50</f>
        <v>1046.9822999999999</v>
      </c>
      <c r="O47" s="18"/>
      <c r="P47" s="18"/>
      <c r="Q47" s="20"/>
      <c r="R47" s="5"/>
    </row>
    <row r="48" spans="1:18" s="13" customFormat="1" ht="15" customHeight="1" x14ac:dyDescent="0.25">
      <c r="A48" s="15"/>
      <c r="B48" s="14"/>
      <c r="C48" s="21" t="s">
        <v>60</v>
      </c>
      <c r="D48" s="22" t="s">
        <v>47</v>
      </c>
      <c r="E48" s="22" t="s">
        <v>47</v>
      </c>
      <c r="F48" s="18"/>
      <c r="G48" s="18"/>
      <c r="H48" s="18"/>
      <c r="I48" s="18"/>
      <c r="J48" s="18"/>
      <c r="K48" s="18"/>
      <c r="L48" s="23">
        <f>M48+N48</f>
        <v>0</v>
      </c>
      <c r="M48" s="23">
        <f>SUM(M49:M49)</f>
        <v>0</v>
      </c>
      <c r="N48" s="23">
        <f>SUM(N49:N49)</f>
        <v>0</v>
      </c>
      <c r="O48" s="18"/>
      <c r="P48" s="18"/>
      <c r="Q48" s="20"/>
      <c r="R48" s="5"/>
    </row>
    <row r="49" spans="1:18" s="13" customFormat="1" ht="14.25" hidden="1" customHeight="1" x14ac:dyDescent="0.25">
      <c r="A49" s="15"/>
      <c r="B49" s="14"/>
      <c r="C49" s="24" t="s">
        <v>40</v>
      </c>
      <c r="D49" s="25" t="s">
        <v>41</v>
      </c>
      <c r="E49" s="25" t="s">
        <v>41</v>
      </c>
      <c r="F49" s="26">
        <v>1</v>
      </c>
      <c r="G49" s="26"/>
      <c r="H49" s="26"/>
      <c r="I49" s="26"/>
      <c r="J49" s="26"/>
      <c r="K49" s="26"/>
      <c r="L49" s="27"/>
      <c r="M49" s="27"/>
      <c r="N49" s="27"/>
      <c r="O49" s="26"/>
      <c r="P49" s="26"/>
      <c r="Q49" s="28"/>
      <c r="R49" s="5"/>
    </row>
    <row r="50" spans="1:18" s="13" customFormat="1" ht="15" customHeight="1" x14ac:dyDescent="0.25">
      <c r="A50" s="15"/>
      <c r="B50" s="14"/>
      <c r="C50" s="24" t="s">
        <v>61</v>
      </c>
      <c r="D50" s="25" t="s">
        <v>50</v>
      </c>
      <c r="E50" s="25" t="s">
        <v>50</v>
      </c>
      <c r="F50" s="26"/>
      <c r="G50" s="26"/>
      <c r="H50" s="26"/>
      <c r="I50" s="26"/>
      <c r="J50" s="26"/>
      <c r="K50" s="26"/>
      <c r="L50" s="27">
        <f>SUM(L70:L81)</f>
        <v>1046.9822999999999</v>
      </c>
      <c r="M50" s="27">
        <f>SUM(M70:M81)</f>
        <v>0</v>
      </c>
      <c r="N50" s="27">
        <f>SUM(N70:N81)</f>
        <v>1046.9822999999999</v>
      </c>
      <c r="O50" s="26"/>
      <c r="P50" s="26"/>
      <c r="Q50" s="28"/>
      <c r="R50" s="5"/>
    </row>
    <row r="51" spans="1:18" s="13" customFormat="1" ht="30" customHeight="1" x14ac:dyDescent="0.25">
      <c r="A51" s="15"/>
      <c r="B51" s="14"/>
      <c r="C51" s="21" t="s">
        <v>199</v>
      </c>
      <c r="D51" s="76" t="s">
        <v>110</v>
      </c>
      <c r="E51" s="22" t="s">
        <v>119</v>
      </c>
      <c r="F51" s="78" t="s">
        <v>120</v>
      </c>
      <c r="G51" s="78" t="s">
        <v>87</v>
      </c>
      <c r="H51" s="78" t="s">
        <v>102</v>
      </c>
      <c r="I51" s="78">
        <v>8</v>
      </c>
      <c r="J51" s="78" t="s">
        <v>327</v>
      </c>
      <c r="K51" s="78" t="s">
        <v>327</v>
      </c>
      <c r="L51" s="23">
        <v>63.539830000000002</v>
      </c>
      <c r="M51" s="23">
        <v>0</v>
      </c>
      <c r="N51" s="23">
        <v>63.539830000000002</v>
      </c>
      <c r="O51" s="78" t="s">
        <v>328</v>
      </c>
      <c r="P51" s="82"/>
      <c r="Q51" s="79"/>
      <c r="R51" s="5"/>
    </row>
    <row r="52" spans="1:18" s="13" customFormat="1" ht="30" customHeight="1" x14ac:dyDescent="0.25">
      <c r="A52" s="15"/>
      <c r="B52" s="14"/>
      <c r="C52" s="21" t="s">
        <v>200</v>
      </c>
      <c r="D52" s="76" t="s">
        <v>110</v>
      </c>
      <c r="E52" s="22" t="s">
        <v>119</v>
      </c>
      <c r="F52" s="78" t="s">
        <v>121</v>
      </c>
      <c r="G52" s="78" t="s">
        <v>87</v>
      </c>
      <c r="H52" s="78" t="s">
        <v>102</v>
      </c>
      <c r="I52" s="78">
        <v>17</v>
      </c>
      <c r="J52" s="78" t="s">
        <v>327</v>
      </c>
      <c r="K52" s="78" t="s">
        <v>327</v>
      </c>
      <c r="L52" s="23">
        <v>44.214770000000001</v>
      </c>
      <c r="M52" s="23">
        <v>0</v>
      </c>
      <c r="N52" s="23">
        <v>44.214770000000001</v>
      </c>
      <c r="O52" s="78" t="s">
        <v>328</v>
      </c>
      <c r="P52" s="82"/>
      <c r="Q52" s="79"/>
      <c r="R52" s="5"/>
    </row>
    <row r="53" spans="1:18" s="13" customFormat="1" ht="30" customHeight="1" x14ac:dyDescent="0.25">
      <c r="A53" s="15"/>
      <c r="B53" s="14"/>
      <c r="C53" s="21" t="s">
        <v>201</v>
      </c>
      <c r="D53" s="76" t="s">
        <v>110</v>
      </c>
      <c r="E53" s="22" t="s">
        <v>119</v>
      </c>
      <c r="F53" s="78" t="s">
        <v>122</v>
      </c>
      <c r="G53" s="78" t="s">
        <v>87</v>
      </c>
      <c r="H53" s="78" t="s">
        <v>102</v>
      </c>
      <c r="I53" s="78">
        <v>2</v>
      </c>
      <c r="J53" s="78" t="s">
        <v>327</v>
      </c>
      <c r="K53" s="78" t="s">
        <v>327</v>
      </c>
      <c r="L53" s="23">
        <v>62.000019999999999</v>
      </c>
      <c r="M53" s="23">
        <v>0</v>
      </c>
      <c r="N53" s="23">
        <v>62.000019999999999</v>
      </c>
      <c r="O53" s="78" t="s">
        <v>328</v>
      </c>
      <c r="P53" s="82"/>
      <c r="Q53" s="79"/>
      <c r="R53" s="5"/>
    </row>
    <row r="54" spans="1:18" s="13" customFormat="1" ht="30" customHeight="1" x14ac:dyDescent="0.25">
      <c r="A54" s="15"/>
      <c r="B54" s="14"/>
      <c r="C54" s="21" t="s">
        <v>202</v>
      </c>
      <c r="D54" s="76" t="s">
        <v>123</v>
      </c>
      <c r="E54" s="22" t="s">
        <v>129</v>
      </c>
      <c r="F54" s="78" t="s">
        <v>120</v>
      </c>
      <c r="G54" s="78" t="s">
        <v>87</v>
      </c>
      <c r="H54" s="78" t="s">
        <v>102</v>
      </c>
      <c r="I54" s="78">
        <v>5</v>
      </c>
      <c r="J54" s="78" t="s">
        <v>327</v>
      </c>
      <c r="K54" s="78" t="s">
        <v>327</v>
      </c>
      <c r="L54" s="23">
        <v>39.713279999999997</v>
      </c>
      <c r="M54" s="23">
        <v>0</v>
      </c>
      <c r="N54" s="23">
        <v>39.713279999999997</v>
      </c>
      <c r="O54" s="78" t="s">
        <v>328</v>
      </c>
      <c r="P54" s="82"/>
      <c r="Q54" s="79"/>
      <c r="R54" s="5"/>
    </row>
    <row r="55" spans="1:18" s="13" customFormat="1" ht="30" customHeight="1" x14ac:dyDescent="0.25">
      <c r="A55" s="15"/>
      <c r="B55" s="14"/>
      <c r="C55" s="21" t="s">
        <v>203</v>
      </c>
      <c r="D55" s="76" t="s">
        <v>123</v>
      </c>
      <c r="E55" s="22" t="s">
        <v>129</v>
      </c>
      <c r="F55" s="78" t="s">
        <v>130</v>
      </c>
      <c r="G55" s="78" t="s">
        <v>87</v>
      </c>
      <c r="H55" s="78" t="s">
        <v>102</v>
      </c>
      <c r="I55" s="78">
        <v>16</v>
      </c>
      <c r="J55" s="78" t="s">
        <v>327</v>
      </c>
      <c r="K55" s="78" t="s">
        <v>327</v>
      </c>
      <c r="L55" s="23">
        <v>41.614069999999998</v>
      </c>
      <c r="M55" s="23">
        <v>0</v>
      </c>
      <c r="N55" s="23">
        <v>41.614069999999998</v>
      </c>
      <c r="O55" s="78" t="s">
        <v>328</v>
      </c>
      <c r="P55" s="82"/>
      <c r="Q55" s="79"/>
      <c r="R55" s="5"/>
    </row>
    <row r="56" spans="1:18" s="13" customFormat="1" ht="30" customHeight="1" x14ac:dyDescent="0.25">
      <c r="A56" s="15"/>
      <c r="B56" s="14"/>
      <c r="C56" s="21" t="s">
        <v>204</v>
      </c>
      <c r="D56" s="76" t="s">
        <v>123</v>
      </c>
      <c r="E56" s="22" t="s">
        <v>129</v>
      </c>
      <c r="F56" s="78" t="s">
        <v>131</v>
      </c>
      <c r="G56" s="78" t="s">
        <v>87</v>
      </c>
      <c r="H56" s="78" t="s">
        <v>102</v>
      </c>
      <c r="I56" s="78">
        <v>2</v>
      </c>
      <c r="J56" s="78" t="s">
        <v>327</v>
      </c>
      <c r="K56" s="78" t="s">
        <v>327</v>
      </c>
      <c r="L56" s="23">
        <v>101.49919</v>
      </c>
      <c r="M56" s="23">
        <v>0</v>
      </c>
      <c r="N56" s="23">
        <v>101.49919</v>
      </c>
      <c r="O56" s="78" t="s">
        <v>328</v>
      </c>
      <c r="P56" s="82"/>
      <c r="Q56" s="79"/>
      <c r="R56" s="5"/>
    </row>
    <row r="57" spans="1:18" s="13" customFormat="1" ht="30" customHeight="1" x14ac:dyDescent="0.25">
      <c r="A57" s="15"/>
      <c r="B57" s="14"/>
      <c r="C57" s="21" t="s">
        <v>205</v>
      </c>
      <c r="D57" s="22" t="s">
        <v>164</v>
      </c>
      <c r="E57" s="22" t="s">
        <v>167</v>
      </c>
      <c r="F57" s="78" t="s">
        <v>121</v>
      </c>
      <c r="G57" s="78" t="s">
        <v>87</v>
      </c>
      <c r="H57" s="78" t="s">
        <v>102</v>
      </c>
      <c r="I57" s="78">
        <v>6</v>
      </c>
      <c r="J57" s="78" t="s">
        <v>358</v>
      </c>
      <c r="K57" s="78" t="s">
        <v>358</v>
      </c>
      <c r="L57" s="23">
        <v>15.60562</v>
      </c>
      <c r="M57" s="23">
        <v>0</v>
      </c>
      <c r="N57" s="23">
        <v>15.60562</v>
      </c>
      <c r="O57" s="78" t="s">
        <v>329</v>
      </c>
      <c r="P57" s="82"/>
      <c r="Q57" s="79"/>
      <c r="R57" s="5"/>
    </row>
    <row r="58" spans="1:18" s="13" customFormat="1" ht="30" customHeight="1" x14ac:dyDescent="0.25">
      <c r="A58" s="15"/>
      <c r="B58" s="14"/>
      <c r="C58" s="21" t="s">
        <v>206</v>
      </c>
      <c r="D58" s="22" t="s">
        <v>164</v>
      </c>
      <c r="E58" s="22" t="s">
        <v>167</v>
      </c>
      <c r="F58" s="78" t="s">
        <v>122</v>
      </c>
      <c r="G58" s="78" t="s">
        <v>87</v>
      </c>
      <c r="H58" s="78" t="s">
        <v>102</v>
      </c>
      <c r="I58" s="78">
        <v>2</v>
      </c>
      <c r="J58" s="78" t="s">
        <v>358</v>
      </c>
      <c r="K58" s="78" t="s">
        <v>358</v>
      </c>
      <c r="L58" s="23">
        <v>19.150369999999999</v>
      </c>
      <c r="M58" s="23">
        <v>0</v>
      </c>
      <c r="N58" s="23">
        <v>19.150369999999999</v>
      </c>
      <c r="O58" s="78" t="s">
        <v>329</v>
      </c>
      <c r="P58" s="82"/>
      <c r="Q58" s="79"/>
      <c r="R58" s="5"/>
    </row>
    <row r="59" spans="1:18" s="13" customFormat="1" ht="30" customHeight="1" x14ac:dyDescent="0.25">
      <c r="A59" s="15"/>
      <c r="B59" s="14"/>
      <c r="C59" s="21" t="s">
        <v>207</v>
      </c>
      <c r="D59" s="22" t="s">
        <v>164</v>
      </c>
      <c r="E59" s="22" t="s">
        <v>167</v>
      </c>
      <c r="F59" s="78" t="s">
        <v>120</v>
      </c>
      <c r="G59" s="78" t="s">
        <v>87</v>
      </c>
      <c r="H59" s="78" t="s">
        <v>102</v>
      </c>
      <c r="I59" s="78">
        <v>2</v>
      </c>
      <c r="J59" s="78" t="s">
        <v>358</v>
      </c>
      <c r="K59" s="78" t="s">
        <v>358</v>
      </c>
      <c r="L59" s="23">
        <v>15.88533</v>
      </c>
      <c r="M59" s="23">
        <v>0</v>
      </c>
      <c r="N59" s="23">
        <v>15.88533</v>
      </c>
      <c r="O59" s="78" t="s">
        <v>329</v>
      </c>
      <c r="P59" s="82"/>
      <c r="Q59" s="79"/>
      <c r="R59" s="5"/>
    </row>
    <row r="60" spans="1:18" s="13" customFormat="1" ht="30" customHeight="1" x14ac:dyDescent="0.25">
      <c r="A60" s="15"/>
      <c r="B60" s="14"/>
      <c r="C60" s="21" t="s">
        <v>208</v>
      </c>
      <c r="D60" s="22" t="s">
        <v>164</v>
      </c>
      <c r="E60" s="22" t="s">
        <v>167</v>
      </c>
      <c r="F60" s="78" t="s">
        <v>145</v>
      </c>
      <c r="G60" s="78" t="s">
        <v>87</v>
      </c>
      <c r="H60" s="78" t="s">
        <v>102</v>
      </c>
      <c r="I60" s="78">
        <v>1</v>
      </c>
      <c r="J60" s="78" t="s">
        <v>358</v>
      </c>
      <c r="K60" s="78" t="s">
        <v>358</v>
      </c>
      <c r="L60" s="23">
        <v>12.073130000000001</v>
      </c>
      <c r="M60" s="23">
        <v>0</v>
      </c>
      <c r="N60" s="23">
        <v>12.073130000000001</v>
      </c>
      <c r="O60" s="78" t="s">
        <v>329</v>
      </c>
      <c r="P60" s="82"/>
      <c r="Q60" s="79"/>
      <c r="R60" s="5"/>
    </row>
    <row r="61" spans="1:18" s="13" customFormat="1" ht="30" customHeight="1" x14ac:dyDescent="0.25">
      <c r="A61" s="15"/>
      <c r="B61" s="14"/>
      <c r="C61" s="21" t="s">
        <v>209</v>
      </c>
      <c r="D61" s="22" t="s">
        <v>164</v>
      </c>
      <c r="E61" s="22" t="s">
        <v>167</v>
      </c>
      <c r="F61" s="78" t="s">
        <v>135</v>
      </c>
      <c r="G61" s="78" t="s">
        <v>87</v>
      </c>
      <c r="H61" s="78" t="s">
        <v>102</v>
      </c>
      <c r="I61" s="78">
        <v>44</v>
      </c>
      <c r="J61" s="78" t="s">
        <v>358</v>
      </c>
      <c r="K61" s="78" t="s">
        <v>358</v>
      </c>
      <c r="L61" s="23">
        <v>1.01467</v>
      </c>
      <c r="M61" s="23">
        <v>0</v>
      </c>
      <c r="N61" s="23">
        <v>1.01467</v>
      </c>
      <c r="O61" s="78" t="s">
        <v>329</v>
      </c>
      <c r="P61" s="82"/>
      <c r="Q61" s="79"/>
      <c r="R61" s="5"/>
    </row>
    <row r="62" spans="1:18" s="13" customFormat="1" ht="30" customHeight="1" x14ac:dyDescent="0.25">
      <c r="A62" s="15"/>
      <c r="B62" s="14"/>
      <c r="C62" s="21" t="s">
        <v>210</v>
      </c>
      <c r="D62" s="76" t="s">
        <v>165</v>
      </c>
      <c r="E62" s="22" t="s">
        <v>168</v>
      </c>
      <c r="F62" s="78" t="s">
        <v>130</v>
      </c>
      <c r="G62" s="78" t="s">
        <v>87</v>
      </c>
      <c r="H62" s="78" t="s">
        <v>102</v>
      </c>
      <c r="I62" s="78">
        <v>1</v>
      </c>
      <c r="J62" s="78" t="s">
        <v>360</v>
      </c>
      <c r="K62" s="78" t="s">
        <v>360</v>
      </c>
      <c r="L62" s="23">
        <v>2.6007600000000002</v>
      </c>
      <c r="M62" s="23">
        <v>0</v>
      </c>
      <c r="N62" s="23">
        <v>2.6007600000000002</v>
      </c>
      <c r="O62" s="78" t="s">
        <v>330</v>
      </c>
      <c r="P62" s="82"/>
      <c r="Q62" s="79"/>
      <c r="R62" s="5"/>
    </row>
    <row r="63" spans="1:18" s="13" customFormat="1" ht="30" customHeight="1" x14ac:dyDescent="0.25">
      <c r="A63" s="15"/>
      <c r="B63" s="14"/>
      <c r="C63" s="21" t="s">
        <v>211</v>
      </c>
      <c r="D63" s="76" t="s">
        <v>165</v>
      </c>
      <c r="E63" s="22" t="s">
        <v>168</v>
      </c>
      <c r="F63" s="78" t="s">
        <v>122</v>
      </c>
      <c r="G63" s="78" t="s">
        <v>87</v>
      </c>
      <c r="H63" s="78" t="s">
        <v>102</v>
      </c>
      <c r="I63" s="78">
        <v>1</v>
      </c>
      <c r="J63" s="78" t="s">
        <v>360</v>
      </c>
      <c r="K63" s="78" t="s">
        <v>360</v>
      </c>
      <c r="L63" s="23">
        <v>9.5758899999999993</v>
      </c>
      <c r="M63" s="23">
        <v>0</v>
      </c>
      <c r="N63" s="23">
        <v>9.5758899999999993</v>
      </c>
      <c r="O63" s="78" t="s">
        <v>330</v>
      </c>
      <c r="P63" s="82"/>
      <c r="Q63" s="79"/>
      <c r="R63" s="5"/>
    </row>
    <row r="64" spans="1:18" s="13" customFormat="1" ht="30" customHeight="1" x14ac:dyDescent="0.25">
      <c r="A64" s="15"/>
      <c r="B64" s="14"/>
      <c r="C64" s="21" t="s">
        <v>212</v>
      </c>
      <c r="D64" s="76" t="s">
        <v>165</v>
      </c>
      <c r="E64" s="22" t="s">
        <v>168</v>
      </c>
      <c r="F64" s="78" t="s">
        <v>120</v>
      </c>
      <c r="G64" s="78" t="s">
        <v>87</v>
      </c>
      <c r="H64" s="78" t="s">
        <v>102</v>
      </c>
      <c r="I64" s="78">
        <v>1</v>
      </c>
      <c r="J64" s="78" t="s">
        <v>360</v>
      </c>
      <c r="K64" s="78" t="s">
        <v>360</v>
      </c>
      <c r="L64" s="23">
        <v>7.9427099999999999</v>
      </c>
      <c r="M64" s="23">
        <v>0</v>
      </c>
      <c r="N64" s="23">
        <v>7.9427099999999999</v>
      </c>
      <c r="O64" s="78" t="s">
        <v>330</v>
      </c>
      <c r="P64" s="82"/>
      <c r="Q64" s="79"/>
      <c r="R64" s="5"/>
    </row>
    <row r="65" spans="1:18" s="13" customFormat="1" ht="30" customHeight="1" x14ac:dyDescent="0.25">
      <c r="A65" s="15"/>
      <c r="B65" s="14"/>
      <c r="C65" s="21" t="s">
        <v>213</v>
      </c>
      <c r="D65" s="76" t="s">
        <v>174</v>
      </c>
      <c r="E65" s="76" t="s">
        <v>176</v>
      </c>
      <c r="F65" s="78" t="s">
        <v>120</v>
      </c>
      <c r="G65" s="78" t="s">
        <v>87</v>
      </c>
      <c r="H65" s="78" t="s">
        <v>102</v>
      </c>
      <c r="I65" s="78">
        <v>11</v>
      </c>
      <c r="J65" s="78" t="s">
        <v>360</v>
      </c>
      <c r="K65" s="78" t="s">
        <v>360</v>
      </c>
      <c r="L65" s="23">
        <v>87.367810000000006</v>
      </c>
      <c r="M65" s="23">
        <v>0</v>
      </c>
      <c r="N65" s="23">
        <v>87.367810000000006</v>
      </c>
      <c r="O65" s="78" t="s">
        <v>331</v>
      </c>
      <c r="P65" s="82"/>
      <c r="Q65" s="79"/>
      <c r="R65" s="5"/>
    </row>
    <row r="66" spans="1:18" s="13" customFormat="1" ht="30" customHeight="1" x14ac:dyDescent="0.25">
      <c r="A66" s="15"/>
      <c r="B66" s="14"/>
      <c r="C66" s="21" t="s">
        <v>214</v>
      </c>
      <c r="D66" s="76" t="s">
        <v>178</v>
      </c>
      <c r="E66" s="76" t="s">
        <v>180</v>
      </c>
      <c r="F66" s="78" t="s">
        <v>122</v>
      </c>
      <c r="G66" s="78" t="s">
        <v>87</v>
      </c>
      <c r="H66" s="78" t="s">
        <v>102</v>
      </c>
      <c r="I66" s="78">
        <v>4</v>
      </c>
      <c r="J66" s="78" t="s">
        <v>359</v>
      </c>
      <c r="K66" s="78" t="s">
        <v>359</v>
      </c>
      <c r="L66" s="23">
        <v>38.302300000000002</v>
      </c>
      <c r="M66" s="23">
        <v>0</v>
      </c>
      <c r="N66" s="23">
        <v>38.302300000000002</v>
      </c>
      <c r="O66" s="78" t="s">
        <v>332</v>
      </c>
      <c r="P66" s="82"/>
      <c r="Q66" s="79"/>
      <c r="R66" s="5"/>
    </row>
    <row r="67" spans="1:18" s="13" customFormat="1" ht="30" customHeight="1" x14ac:dyDescent="0.25">
      <c r="A67" s="15"/>
      <c r="B67" s="14"/>
      <c r="C67" s="21" t="s">
        <v>215</v>
      </c>
      <c r="D67" s="76" t="s">
        <v>178</v>
      </c>
      <c r="E67" s="76" t="s">
        <v>180</v>
      </c>
      <c r="F67" s="78" t="s">
        <v>120</v>
      </c>
      <c r="G67" s="78" t="s">
        <v>87</v>
      </c>
      <c r="H67" s="78" t="s">
        <v>102</v>
      </c>
      <c r="I67" s="78">
        <v>5</v>
      </c>
      <c r="J67" s="78" t="s">
        <v>359</v>
      </c>
      <c r="K67" s="78" t="s">
        <v>359</v>
      </c>
      <c r="L67" s="23">
        <v>39.713279999999997</v>
      </c>
      <c r="M67" s="23">
        <v>0</v>
      </c>
      <c r="N67" s="23">
        <v>39.713279999999997</v>
      </c>
      <c r="O67" s="78" t="s">
        <v>332</v>
      </c>
      <c r="P67" s="82"/>
      <c r="Q67" s="79"/>
      <c r="R67" s="5"/>
    </row>
    <row r="68" spans="1:18" s="13" customFormat="1" ht="30" customHeight="1" x14ac:dyDescent="0.25">
      <c r="A68" s="15"/>
      <c r="B68" s="14"/>
      <c r="C68" s="21" t="s">
        <v>216</v>
      </c>
      <c r="D68" s="76" t="s">
        <v>181</v>
      </c>
      <c r="E68" s="76" t="s">
        <v>183</v>
      </c>
      <c r="F68" s="78" t="s">
        <v>122</v>
      </c>
      <c r="G68" s="78" t="s">
        <v>87</v>
      </c>
      <c r="H68" s="78" t="s">
        <v>102</v>
      </c>
      <c r="I68" s="78">
        <v>1</v>
      </c>
      <c r="J68" s="80" t="s">
        <v>361</v>
      </c>
      <c r="K68" s="80" t="s">
        <v>361</v>
      </c>
      <c r="L68" s="23">
        <v>9.5758899999999993</v>
      </c>
      <c r="M68" s="23">
        <v>0</v>
      </c>
      <c r="N68" s="23">
        <v>9.5758899999999993</v>
      </c>
      <c r="O68" s="78" t="s">
        <v>333</v>
      </c>
      <c r="P68" s="82"/>
      <c r="Q68" s="79"/>
      <c r="R68" s="5"/>
    </row>
    <row r="69" spans="1:18" s="13" customFormat="1" ht="30" customHeight="1" x14ac:dyDescent="0.25">
      <c r="A69" s="15"/>
      <c r="B69" s="14"/>
      <c r="C69" s="21" t="s">
        <v>217</v>
      </c>
      <c r="D69" s="76" t="s">
        <v>181</v>
      </c>
      <c r="E69" s="76" t="s">
        <v>183</v>
      </c>
      <c r="F69" s="78" t="s">
        <v>120</v>
      </c>
      <c r="G69" s="78" t="s">
        <v>87</v>
      </c>
      <c r="H69" s="78" t="s">
        <v>102</v>
      </c>
      <c r="I69" s="78">
        <v>19</v>
      </c>
      <c r="J69" s="80" t="s">
        <v>361</v>
      </c>
      <c r="K69" s="80" t="s">
        <v>361</v>
      </c>
      <c r="L69" s="23">
        <v>150.90768</v>
      </c>
      <c r="M69" s="23">
        <v>0</v>
      </c>
      <c r="N69" s="23">
        <v>150.90768</v>
      </c>
      <c r="O69" s="78" t="s">
        <v>333</v>
      </c>
      <c r="P69" s="82"/>
      <c r="Q69" s="79"/>
      <c r="R69" s="5"/>
    </row>
    <row r="70" spans="1:18" s="13" customFormat="1" ht="11.25" customHeight="1" x14ac:dyDescent="0.25">
      <c r="A70" s="15"/>
      <c r="B70" s="14"/>
      <c r="C70" s="21" t="s">
        <v>218</v>
      </c>
      <c r="D70" s="22" t="s">
        <v>140</v>
      </c>
      <c r="E70" s="22" t="s">
        <v>140</v>
      </c>
      <c r="F70" s="78"/>
      <c r="G70" s="78"/>
      <c r="H70" s="78"/>
      <c r="I70" s="78"/>
      <c r="J70" s="78"/>
      <c r="K70" s="78"/>
      <c r="L70" s="23">
        <f>L71+L72</f>
        <v>348.99410000000006</v>
      </c>
      <c r="M70" s="23">
        <f>M71+M72</f>
        <v>0</v>
      </c>
      <c r="N70" s="23">
        <f>N71+N72</f>
        <v>348.99410000000006</v>
      </c>
      <c r="O70" s="78"/>
      <c r="P70" s="82"/>
      <c r="Q70" s="79"/>
      <c r="R70" s="5"/>
    </row>
    <row r="71" spans="1:18" s="13" customFormat="1" ht="11.25" customHeight="1" x14ac:dyDescent="0.25">
      <c r="A71" s="15"/>
      <c r="B71" s="14"/>
      <c r="C71" s="21" t="s">
        <v>219</v>
      </c>
      <c r="D71" s="22" t="s">
        <v>47</v>
      </c>
      <c r="E71" s="22" t="s">
        <v>47</v>
      </c>
      <c r="F71" s="78"/>
      <c r="G71" s="78"/>
      <c r="H71" s="78"/>
      <c r="I71" s="78"/>
      <c r="J71" s="78"/>
      <c r="K71" s="78"/>
      <c r="L71" s="23">
        <v>0</v>
      </c>
      <c r="M71" s="23">
        <v>0</v>
      </c>
      <c r="N71" s="23">
        <v>0</v>
      </c>
      <c r="O71" s="78"/>
      <c r="P71" s="82"/>
      <c r="Q71" s="79"/>
      <c r="R71" s="5"/>
    </row>
    <row r="72" spans="1:18" s="13" customFormat="1" ht="11.25" customHeight="1" x14ac:dyDescent="0.25">
      <c r="A72" s="15"/>
      <c r="B72" s="14"/>
      <c r="C72" s="21" t="s">
        <v>220</v>
      </c>
      <c r="D72" s="22" t="s">
        <v>50</v>
      </c>
      <c r="E72" s="22" t="s">
        <v>50</v>
      </c>
      <c r="F72" s="78"/>
      <c r="G72" s="78"/>
      <c r="H72" s="78"/>
      <c r="I72" s="78"/>
      <c r="J72" s="78"/>
      <c r="K72" s="78"/>
      <c r="L72" s="23">
        <f>SUM(L73:L81)</f>
        <v>348.99410000000006</v>
      </c>
      <c r="M72" s="23">
        <f>SUM(M73:M81)</f>
        <v>0</v>
      </c>
      <c r="N72" s="23">
        <f>SUM(N73:N81)</f>
        <v>348.99410000000006</v>
      </c>
      <c r="O72" s="78"/>
      <c r="P72" s="82"/>
      <c r="Q72" s="79"/>
      <c r="R72" s="5"/>
    </row>
    <row r="73" spans="1:18" s="13" customFormat="1" ht="30" customHeight="1" x14ac:dyDescent="0.25">
      <c r="A73" s="15"/>
      <c r="B73" s="14"/>
      <c r="C73" s="21" t="s">
        <v>221</v>
      </c>
      <c r="D73" s="76" t="s">
        <v>137</v>
      </c>
      <c r="E73" s="76" t="s">
        <v>142</v>
      </c>
      <c r="F73" s="78" t="s">
        <v>143</v>
      </c>
      <c r="G73" s="78" t="s">
        <v>87</v>
      </c>
      <c r="H73" s="78" t="s">
        <v>102</v>
      </c>
      <c r="I73" s="78">
        <v>2</v>
      </c>
      <c r="J73" s="78" t="s">
        <v>362</v>
      </c>
      <c r="K73" s="78" t="s">
        <v>362</v>
      </c>
      <c r="L73" s="23">
        <v>15.88533</v>
      </c>
      <c r="M73" s="23">
        <v>0</v>
      </c>
      <c r="N73" s="23">
        <v>15.88533</v>
      </c>
      <c r="O73" s="78" t="s">
        <v>334</v>
      </c>
      <c r="P73" s="82"/>
      <c r="Q73" s="79"/>
      <c r="R73" s="5"/>
    </row>
    <row r="74" spans="1:18" s="13" customFormat="1" ht="30" customHeight="1" x14ac:dyDescent="0.25">
      <c r="A74" s="15"/>
      <c r="B74" s="14"/>
      <c r="C74" s="21" t="s">
        <v>222</v>
      </c>
      <c r="D74" s="76" t="s">
        <v>137</v>
      </c>
      <c r="E74" s="76" t="s">
        <v>142</v>
      </c>
      <c r="F74" s="78" t="s">
        <v>144</v>
      </c>
      <c r="G74" s="78" t="s">
        <v>87</v>
      </c>
      <c r="H74" s="78" t="s">
        <v>102</v>
      </c>
      <c r="I74" s="78">
        <v>2</v>
      </c>
      <c r="J74" s="78" t="s">
        <v>362</v>
      </c>
      <c r="K74" s="78" t="s">
        <v>362</v>
      </c>
      <c r="L74" s="23">
        <v>10.646380000000001</v>
      </c>
      <c r="M74" s="23">
        <v>0</v>
      </c>
      <c r="N74" s="23">
        <v>10.646380000000001</v>
      </c>
      <c r="O74" s="78" t="s">
        <v>334</v>
      </c>
      <c r="P74" s="82"/>
      <c r="Q74" s="79"/>
      <c r="R74" s="5"/>
    </row>
    <row r="75" spans="1:18" s="13" customFormat="1" ht="30" customHeight="1" x14ac:dyDescent="0.25">
      <c r="A75" s="15"/>
      <c r="B75" s="14"/>
      <c r="C75" s="21" t="s">
        <v>223</v>
      </c>
      <c r="D75" s="76" t="s">
        <v>137</v>
      </c>
      <c r="E75" s="76" t="s">
        <v>142</v>
      </c>
      <c r="F75" s="78" t="s">
        <v>145</v>
      </c>
      <c r="G75" s="78" t="s">
        <v>87</v>
      </c>
      <c r="H75" s="78" t="s">
        <v>102</v>
      </c>
      <c r="I75" s="78">
        <v>4</v>
      </c>
      <c r="J75" s="78" t="s">
        <v>362</v>
      </c>
      <c r="K75" s="78" t="s">
        <v>362</v>
      </c>
      <c r="L75" s="23">
        <v>48.292700000000004</v>
      </c>
      <c r="M75" s="23">
        <v>0</v>
      </c>
      <c r="N75" s="23">
        <v>48.292700000000004</v>
      </c>
      <c r="O75" s="78" t="s">
        <v>334</v>
      </c>
      <c r="P75" s="82"/>
      <c r="Q75" s="79"/>
      <c r="R75" s="5"/>
    </row>
    <row r="76" spans="1:18" s="13" customFormat="1" ht="30" customHeight="1" x14ac:dyDescent="0.25">
      <c r="A76" s="15"/>
      <c r="B76" s="14"/>
      <c r="C76" s="21" t="s">
        <v>224</v>
      </c>
      <c r="D76" s="76" t="s">
        <v>137</v>
      </c>
      <c r="E76" s="76" t="s">
        <v>142</v>
      </c>
      <c r="F76" s="78" t="s">
        <v>146</v>
      </c>
      <c r="G76" s="78" t="s">
        <v>87</v>
      </c>
      <c r="H76" s="78" t="s">
        <v>116</v>
      </c>
      <c r="I76" s="78">
        <v>210</v>
      </c>
      <c r="J76" s="78" t="s">
        <v>362</v>
      </c>
      <c r="K76" s="78" t="s">
        <v>362</v>
      </c>
      <c r="L76" s="23">
        <v>33.234470000000002</v>
      </c>
      <c r="M76" s="23">
        <v>0</v>
      </c>
      <c r="N76" s="23">
        <v>33.234470000000002</v>
      </c>
      <c r="O76" s="78" t="s">
        <v>334</v>
      </c>
      <c r="P76" s="82"/>
      <c r="Q76" s="79"/>
      <c r="R76" s="5"/>
    </row>
    <row r="77" spans="1:18" s="13" customFormat="1" ht="30" customHeight="1" x14ac:dyDescent="0.25">
      <c r="A77" s="15"/>
      <c r="B77" s="14"/>
      <c r="C77" s="21" t="s">
        <v>225</v>
      </c>
      <c r="D77" s="76" t="s">
        <v>137</v>
      </c>
      <c r="E77" s="76" t="s">
        <v>142</v>
      </c>
      <c r="F77" s="80" t="s">
        <v>121</v>
      </c>
      <c r="G77" s="80" t="s">
        <v>87</v>
      </c>
      <c r="H77" s="80" t="s">
        <v>102</v>
      </c>
      <c r="I77" s="80">
        <v>16</v>
      </c>
      <c r="J77" s="78" t="s">
        <v>362</v>
      </c>
      <c r="K77" s="78" t="s">
        <v>362</v>
      </c>
      <c r="L77" s="89">
        <v>41.614069999999998</v>
      </c>
      <c r="M77" s="89">
        <v>0</v>
      </c>
      <c r="N77" s="89">
        <v>41.614069999999998</v>
      </c>
      <c r="O77" s="78" t="s">
        <v>334</v>
      </c>
      <c r="P77" s="82"/>
      <c r="Q77" s="79"/>
      <c r="R77" s="5"/>
    </row>
    <row r="78" spans="1:18" s="13" customFormat="1" ht="30" customHeight="1" x14ac:dyDescent="0.25">
      <c r="A78" s="15"/>
      <c r="B78" s="14"/>
      <c r="C78" s="21" t="s">
        <v>226</v>
      </c>
      <c r="D78" s="76" t="s">
        <v>154</v>
      </c>
      <c r="E78" s="76" t="s">
        <v>160</v>
      </c>
      <c r="F78" s="78" t="s">
        <v>121</v>
      </c>
      <c r="G78" s="78" t="s">
        <v>87</v>
      </c>
      <c r="H78" s="78" t="s">
        <v>102</v>
      </c>
      <c r="I78" s="78">
        <v>4</v>
      </c>
      <c r="J78" s="78" t="s">
        <v>363</v>
      </c>
      <c r="K78" s="78" t="s">
        <v>363</v>
      </c>
      <c r="L78" s="23">
        <v>10.40279</v>
      </c>
      <c r="M78" s="23">
        <v>0</v>
      </c>
      <c r="N78" s="23">
        <v>10.40279</v>
      </c>
      <c r="O78" s="78" t="s">
        <v>335</v>
      </c>
      <c r="P78" s="82"/>
      <c r="Q78" s="79"/>
      <c r="R78" s="5"/>
    </row>
    <row r="79" spans="1:18" s="13" customFormat="1" ht="30" customHeight="1" x14ac:dyDescent="0.25">
      <c r="A79" s="15"/>
      <c r="B79" s="14"/>
      <c r="C79" s="21" t="s">
        <v>227</v>
      </c>
      <c r="D79" s="76" t="s">
        <v>154</v>
      </c>
      <c r="E79" s="76" t="s">
        <v>160</v>
      </c>
      <c r="F79" s="78" t="s">
        <v>131</v>
      </c>
      <c r="G79" s="78" t="s">
        <v>87</v>
      </c>
      <c r="H79" s="78" t="s">
        <v>102</v>
      </c>
      <c r="I79" s="78">
        <v>3</v>
      </c>
      <c r="J79" s="78" t="s">
        <v>363</v>
      </c>
      <c r="K79" s="78" t="s">
        <v>363</v>
      </c>
      <c r="L79" s="23">
        <v>152.24939000000001</v>
      </c>
      <c r="M79" s="23">
        <v>0</v>
      </c>
      <c r="N79" s="23">
        <v>152.24939000000001</v>
      </c>
      <c r="O79" s="78" t="s">
        <v>335</v>
      </c>
      <c r="P79" s="82"/>
      <c r="Q79" s="79"/>
      <c r="R79" s="5"/>
    </row>
    <row r="80" spans="1:18" s="13" customFormat="1" ht="30" customHeight="1" x14ac:dyDescent="0.25">
      <c r="A80" s="15"/>
      <c r="B80" s="14"/>
      <c r="C80" s="21" t="s">
        <v>228</v>
      </c>
      <c r="D80" s="76" t="s">
        <v>154</v>
      </c>
      <c r="E80" s="76" t="s">
        <v>160</v>
      </c>
      <c r="F80" s="78" t="s">
        <v>122</v>
      </c>
      <c r="G80" s="78" t="s">
        <v>87</v>
      </c>
      <c r="H80" s="78" t="s">
        <v>102</v>
      </c>
      <c r="I80" s="78">
        <v>3</v>
      </c>
      <c r="J80" s="78" t="s">
        <v>363</v>
      </c>
      <c r="K80" s="78" t="s">
        <v>363</v>
      </c>
      <c r="L80" s="23">
        <v>28.72626</v>
      </c>
      <c r="M80" s="23">
        <v>0</v>
      </c>
      <c r="N80" s="23">
        <v>28.72626</v>
      </c>
      <c r="O80" s="78" t="s">
        <v>335</v>
      </c>
      <c r="P80" s="82"/>
      <c r="Q80" s="79"/>
      <c r="R80" s="5"/>
    </row>
    <row r="81" spans="1:18" s="13" customFormat="1" ht="30" customHeight="1" x14ac:dyDescent="0.25">
      <c r="A81" s="15"/>
      <c r="B81" s="14"/>
      <c r="C81" s="21" t="s">
        <v>229</v>
      </c>
      <c r="D81" s="76" t="s">
        <v>169</v>
      </c>
      <c r="E81" s="76" t="s">
        <v>170</v>
      </c>
      <c r="F81" s="78" t="s">
        <v>120</v>
      </c>
      <c r="G81" s="78" t="s">
        <v>87</v>
      </c>
      <c r="H81" s="78" t="s">
        <v>102</v>
      </c>
      <c r="I81" s="78">
        <v>1</v>
      </c>
      <c r="J81" s="78" t="s">
        <v>364</v>
      </c>
      <c r="K81" s="78" t="s">
        <v>364</v>
      </c>
      <c r="L81" s="23">
        <v>7.9427099999999999</v>
      </c>
      <c r="M81" s="23">
        <v>0</v>
      </c>
      <c r="N81" s="23">
        <v>7.9427099999999999</v>
      </c>
      <c r="O81" s="78" t="s">
        <v>336</v>
      </c>
      <c r="P81" s="82"/>
      <c r="Q81" s="79"/>
      <c r="R81" s="5"/>
    </row>
    <row r="82" spans="1:18" s="13" customFormat="1" ht="11.25" customHeight="1" x14ac:dyDescent="0.25">
      <c r="A82" s="15"/>
      <c r="B82" s="14"/>
      <c r="C82" s="36" t="s">
        <v>40</v>
      </c>
      <c r="D82" s="37" t="s">
        <v>41</v>
      </c>
      <c r="E82" s="38" t="s">
        <v>41</v>
      </c>
      <c r="F82" s="39"/>
      <c r="G82" s="40"/>
      <c r="H82" s="40"/>
      <c r="I82" s="40"/>
      <c r="J82" s="40"/>
      <c r="K82" s="40"/>
      <c r="L82" s="41"/>
      <c r="M82" s="41"/>
      <c r="N82" s="41"/>
      <c r="O82" s="40"/>
      <c r="P82" s="83"/>
      <c r="Q82" s="42"/>
      <c r="R82" s="5"/>
    </row>
    <row r="83" spans="1:18" ht="11.25" x14ac:dyDescent="0.25">
      <c r="A83" s="30"/>
      <c r="B83" s="3"/>
      <c r="C83" s="24" t="s">
        <v>62</v>
      </c>
      <c r="D83" s="31" t="s">
        <v>141</v>
      </c>
      <c r="E83" s="32" t="s">
        <v>63</v>
      </c>
      <c r="F83" s="29"/>
      <c r="G83" s="29"/>
      <c r="H83" s="29"/>
      <c r="I83" s="29"/>
      <c r="J83" s="29"/>
      <c r="K83" s="29"/>
      <c r="L83" s="27">
        <f>L84+L86</f>
        <v>1740.4653099999998</v>
      </c>
      <c r="M83" s="27">
        <f>M84+M86</f>
        <v>0</v>
      </c>
      <c r="N83" s="27">
        <f>N84+N86</f>
        <v>1740.4653099999998</v>
      </c>
      <c r="O83" s="29"/>
      <c r="P83" s="83"/>
      <c r="Q83" s="33"/>
      <c r="R83" s="4"/>
    </row>
    <row r="84" spans="1:18" ht="15" customHeight="1" x14ac:dyDescent="0.25">
      <c r="A84" s="30"/>
      <c r="B84" s="3"/>
      <c r="C84" s="24" t="s">
        <v>64</v>
      </c>
      <c r="D84" s="31" t="s">
        <v>47</v>
      </c>
      <c r="E84" s="32" t="s">
        <v>47</v>
      </c>
      <c r="F84" s="29"/>
      <c r="G84" s="29"/>
      <c r="H84" s="29"/>
      <c r="I84" s="29"/>
      <c r="J84" s="29"/>
      <c r="K84" s="29"/>
      <c r="L84" s="27">
        <f>SUM(L85:L85)</f>
        <v>0</v>
      </c>
      <c r="M84" s="27">
        <f>SUM(M85:M85)</f>
        <v>0</v>
      </c>
      <c r="N84" s="27">
        <f>SUM(N85:N85)</f>
        <v>0</v>
      </c>
      <c r="O84" s="29"/>
      <c r="P84" s="83"/>
      <c r="Q84" s="33"/>
      <c r="R84" s="4"/>
    </row>
    <row r="85" spans="1:18" s="35" customFormat="1" ht="11.25" customHeight="1" x14ac:dyDescent="0.25">
      <c r="A85" s="34"/>
      <c r="C85" s="36" t="s">
        <v>40</v>
      </c>
      <c r="D85" s="37" t="s">
        <v>41</v>
      </c>
      <c r="E85" s="38" t="s">
        <v>41</v>
      </c>
      <c r="F85" s="39"/>
      <c r="G85" s="40"/>
      <c r="H85" s="40"/>
      <c r="I85" s="40"/>
      <c r="J85" s="40"/>
      <c r="K85" s="40"/>
      <c r="L85" s="41"/>
      <c r="M85" s="41"/>
      <c r="N85" s="41"/>
      <c r="O85" s="40"/>
      <c r="P85" s="83"/>
      <c r="Q85" s="42"/>
      <c r="R85" s="4"/>
    </row>
    <row r="86" spans="1:18" ht="15" customHeight="1" x14ac:dyDescent="0.25">
      <c r="A86" s="30"/>
      <c r="B86" s="3"/>
      <c r="C86" s="24" t="s">
        <v>65</v>
      </c>
      <c r="D86" s="31" t="s">
        <v>50</v>
      </c>
      <c r="E86" s="32" t="s">
        <v>50</v>
      </c>
      <c r="F86" s="29"/>
      <c r="G86" s="29"/>
      <c r="H86" s="29"/>
      <c r="I86" s="29"/>
      <c r="J86" s="29"/>
      <c r="K86" s="29"/>
      <c r="L86" s="27">
        <f>SUM(L87:L98)</f>
        <v>1740.4653099999998</v>
      </c>
      <c r="M86" s="27">
        <f>SUM(M87:M98)</f>
        <v>0</v>
      </c>
      <c r="N86" s="27">
        <f>SUM(N87:N98)</f>
        <v>1740.4653099999998</v>
      </c>
      <c r="O86" s="29"/>
      <c r="P86" s="83"/>
      <c r="Q86" s="33"/>
      <c r="R86" s="4"/>
    </row>
    <row r="87" spans="1:18" ht="30" customHeight="1" x14ac:dyDescent="0.25">
      <c r="A87" s="30"/>
      <c r="B87" s="3"/>
      <c r="C87" s="24" t="s">
        <v>187</v>
      </c>
      <c r="D87" s="76" t="s">
        <v>137</v>
      </c>
      <c r="E87" s="76" t="s">
        <v>149</v>
      </c>
      <c r="F87" s="29" t="s">
        <v>120</v>
      </c>
      <c r="G87" s="29" t="s">
        <v>87</v>
      </c>
      <c r="H87" s="29" t="s">
        <v>102</v>
      </c>
      <c r="I87" s="29">
        <v>12</v>
      </c>
      <c r="J87" s="78" t="s">
        <v>362</v>
      </c>
      <c r="K87" s="78" t="s">
        <v>362</v>
      </c>
      <c r="L87" s="27">
        <v>101.66244</v>
      </c>
      <c r="M87" s="27">
        <v>0</v>
      </c>
      <c r="N87" s="27">
        <v>101.66244</v>
      </c>
      <c r="O87" s="78" t="s">
        <v>347</v>
      </c>
      <c r="P87" s="84"/>
      <c r="Q87" s="33"/>
      <c r="R87" s="4"/>
    </row>
    <row r="88" spans="1:18" ht="30" customHeight="1" x14ac:dyDescent="0.25">
      <c r="A88" s="30"/>
      <c r="B88" s="3"/>
      <c r="C88" s="24" t="s">
        <v>188</v>
      </c>
      <c r="D88" s="76" t="s">
        <v>137</v>
      </c>
      <c r="E88" s="76" t="s">
        <v>149</v>
      </c>
      <c r="F88" s="29" t="s">
        <v>131</v>
      </c>
      <c r="G88" s="29" t="s">
        <v>87</v>
      </c>
      <c r="H88" s="29" t="s">
        <v>102</v>
      </c>
      <c r="I88" s="29">
        <v>7</v>
      </c>
      <c r="J88" s="78" t="s">
        <v>362</v>
      </c>
      <c r="K88" s="78" t="s">
        <v>362</v>
      </c>
      <c r="L88" s="27">
        <v>377.45076</v>
      </c>
      <c r="M88" s="27">
        <v>0</v>
      </c>
      <c r="N88" s="27">
        <v>377.45076</v>
      </c>
      <c r="O88" s="78" t="s">
        <v>347</v>
      </c>
      <c r="P88" s="84"/>
      <c r="Q88" s="33"/>
      <c r="R88" s="4"/>
    </row>
    <row r="89" spans="1:18" ht="30" customHeight="1" x14ac:dyDescent="0.25">
      <c r="A89" s="30"/>
      <c r="B89" s="3"/>
      <c r="C89" s="24" t="s">
        <v>189</v>
      </c>
      <c r="D89" s="76" t="s">
        <v>137</v>
      </c>
      <c r="E89" s="76" t="s">
        <v>149</v>
      </c>
      <c r="F89" s="29" t="s">
        <v>150</v>
      </c>
      <c r="G89" s="29" t="s">
        <v>87</v>
      </c>
      <c r="H89" s="29" t="s">
        <v>102</v>
      </c>
      <c r="I89" s="29">
        <v>6</v>
      </c>
      <c r="J89" s="78" t="s">
        <v>362</v>
      </c>
      <c r="K89" s="78" t="s">
        <v>362</v>
      </c>
      <c r="L89" s="27">
        <v>40.742629999999998</v>
      </c>
      <c r="M89" s="27">
        <v>0</v>
      </c>
      <c r="N89" s="27">
        <v>40.742629999999998</v>
      </c>
      <c r="O89" s="78" t="s">
        <v>347</v>
      </c>
      <c r="P89" s="84"/>
      <c r="Q89" s="33"/>
      <c r="R89" s="4"/>
    </row>
    <row r="90" spans="1:18" ht="30" customHeight="1" x14ac:dyDescent="0.25">
      <c r="A90" s="30"/>
      <c r="B90" s="3"/>
      <c r="C90" s="24" t="s">
        <v>190</v>
      </c>
      <c r="D90" s="76" t="s">
        <v>137</v>
      </c>
      <c r="E90" s="76" t="s">
        <v>149</v>
      </c>
      <c r="F90" s="29" t="s">
        <v>151</v>
      </c>
      <c r="G90" s="29" t="s">
        <v>87</v>
      </c>
      <c r="H90" s="29" t="s">
        <v>102</v>
      </c>
      <c r="I90" s="29">
        <v>12</v>
      </c>
      <c r="J90" s="78" t="s">
        <v>362</v>
      </c>
      <c r="K90" s="78" t="s">
        <v>362</v>
      </c>
      <c r="L90" s="27">
        <v>86.722369999999998</v>
      </c>
      <c r="M90" s="27">
        <v>0</v>
      </c>
      <c r="N90" s="27">
        <v>86.722369999999998</v>
      </c>
      <c r="O90" s="78" t="s">
        <v>347</v>
      </c>
      <c r="P90" s="84"/>
      <c r="Q90" s="33"/>
      <c r="R90" s="4"/>
    </row>
    <row r="91" spans="1:18" ht="30" customHeight="1" x14ac:dyDescent="0.25">
      <c r="A91" s="30"/>
      <c r="B91" s="3"/>
      <c r="C91" s="24" t="s">
        <v>191</v>
      </c>
      <c r="D91" s="76" t="s">
        <v>137</v>
      </c>
      <c r="E91" s="76" t="s">
        <v>149</v>
      </c>
      <c r="F91" s="29" t="s">
        <v>152</v>
      </c>
      <c r="G91" s="29" t="s">
        <v>87</v>
      </c>
      <c r="H91" s="29" t="s">
        <v>102</v>
      </c>
      <c r="I91" s="29">
        <v>1</v>
      </c>
      <c r="J91" s="78" t="s">
        <v>362</v>
      </c>
      <c r="K91" s="78" t="s">
        <v>362</v>
      </c>
      <c r="L91" s="27">
        <v>6.8735400000000002</v>
      </c>
      <c r="M91" s="27">
        <v>0</v>
      </c>
      <c r="N91" s="27">
        <v>6.8735400000000002</v>
      </c>
      <c r="O91" s="78" t="s">
        <v>347</v>
      </c>
      <c r="P91" s="84"/>
      <c r="Q91" s="33"/>
      <c r="R91" s="4"/>
    </row>
    <row r="92" spans="1:18" ht="30" customHeight="1" x14ac:dyDescent="0.25">
      <c r="A92" s="30"/>
      <c r="B92" s="3"/>
      <c r="C92" s="24" t="s">
        <v>192</v>
      </c>
      <c r="D92" s="76" t="s">
        <v>154</v>
      </c>
      <c r="E92" s="76" t="s">
        <v>149</v>
      </c>
      <c r="F92" s="29" t="s">
        <v>120</v>
      </c>
      <c r="G92" s="29" t="s">
        <v>87</v>
      </c>
      <c r="H92" s="29" t="s">
        <v>102</v>
      </c>
      <c r="I92" s="29">
        <v>4</v>
      </c>
      <c r="J92" s="78" t="s">
        <v>363</v>
      </c>
      <c r="K92" s="78" t="s">
        <v>363</v>
      </c>
      <c r="L92" s="27">
        <v>33.887970000000003</v>
      </c>
      <c r="M92" s="27">
        <v>0</v>
      </c>
      <c r="N92" s="27">
        <v>33.887970000000003</v>
      </c>
      <c r="O92" s="78" t="s">
        <v>338</v>
      </c>
      <c r="P92" s="84"/>
      <c r="Q92" s="33"/>
      <c r="R92" s="4"/>
    </row>
    <row r="93" spans="1:18" ht="30" customHeight="1" x14ac:dyDescent="0.25">
      <c r="A93" s="30"/>
      <c r="B93" s="3"/>
      <c r="C93" s="24" t="s">
        <v>193</v>
      </c>
      <c r="D93" s="76" t="s">
        <v>154</v>
      </c>
      <c r="E93" s="76" t="s">
        <v>149</v>
      </c>
      <c r="F93" s="29" t="s">
        <v>131</v>
      </c>
      <c r="G93" s="29" t="s">
        <v>87</v>
      </c>
      <c r="H93" s="29" t="s">
        <v>102</v>
      </c>
      <c r="I93" s="29">
        <v>1</v>
      </c>
      <c r="J93" s="78" t="s">
        <v>363</v>
      </c>
      <c r="K93" s="78" t="s">
        <v>363</v>
      </c>
      <c r="L93" s="27">
        <v>53.921109999999999</v>
      </c>
      <c r="M93" s="27">
        <v>0</v>
      </c>
      <c r="N93" s="27">
        <v>53.921109999999999</v>
      </c>
      <c r="O93" s="78" t="s">
        <v>338</v>
      </c>
      <c r="P93" s="84"/>
      <c r="Q93" s="33"/>
      <c r="R93" s="4"/>
    </row>
    <row r="94" spans="1:18" ht="30" customHeight="1" x14ac:dyDescent="0.25">
      <c r="A94" s="30"/>
      <c r="B94" s="3"/>
      <c r="C94" s="24" t="s">
        <v>194</v>
      </c>
      <c r="D94" s="76" t="s">
        <v>154</v>
      </c>
      <c r="E94" s="76" t="s">
        <v>149</v>
      </c>
      <c r="F94" s="29" t="s">
        <v>121</v>
      </c>
      <c r="G94" s="29" t="s">
        <v>87</v>
      </c>
      <c r="H94" s="29" t="s">
        <v>102</v>
      </c>
      <c r="I94" s="29">
        <v>1</v>
      </c>
      <c r="J94" s="78" t="s">
        <v>363</v>
      </c>
      <c r="K94" s="78" t="s">
        <v>363</v>
      </c>
      <c r="L94" s="27">
        <v>1.6710100000000001</v>
      </c>
      <c r="M94" s="27">
        <v>0</v>
      </c>
      <c r="N94" s="27">
        <v>1.6710100000000001</v>
      </c>
      <c r="O94" s="78" t="s">
        <v>338</v>
      </c>
      <c r="P94" s="84"/>
      <c r="Q94" s="33"/>
      <c r="R94" s="4"/>
    </row>
    <row r="95" spans="1:18" ht="30" customHeight="1" x14ac:dyDescent="0.25">
      <c r="A95" s="30"/>
      <c r="B95" s="3"/>
      <c r="C95" s="24" t="s">
        <v>195</v>
      </c>
      <c r="D95" s="76" t="s">
        <v>154</v>
      </c>
      <c r="E95" s="76" t="s">
        <v>149</v>
      </c>
      <c r="F95" s="29" t="s">
        <v>146</v>
      </c>
      <c r="G95" s="29" t="s">
        <v>87</v>
      </c>
      <c r="H95" s="29" t="s">
        <v>116</v>
      </c>
      <c r="I95" s="29">
        <v>450</v>
      </c>
      <c r="J95" s="78" t="s">
        <v>363</v>
      </c>
      <c r="K95" s="78" t="s">
        <v>363</v>
      </c>
      <c r="L95" s="27">
        <v>169.51284999999999</v>
      </c>
      <c r="M95" s="27">
        <v>0</v>
      </c>
      <c r="N95" s="27">
        <v>169.51284999999999</v>
      </c>
      <c r="O95" s="78" t="s">
        <v>338</v>
      </c>
      <c r="P95" s="84"/>
      <c r="Q95" s="33"/>
      <c r="R95" s="4"/>
    </row>
    <row r="96" spans="1:18" ht="30" customHeight="1" x14ac:dyDescent="0.25">
      <c r="A96" s="30"/>
      <c r="B96" s="3"/>
      <c r="C96" s="24" t="s">
        <v>196</v>
      </c>
      <c r="D96" s="76" t="s">
        <v>169</v>
      </c>
      <c r="E96" s="76" t="s">
        <v>171</v>
      </c>
      <c r="F96" s="29" t="s">
        <v>120</v>
      </c>
      <c r="G96" s="29" t="s">
        <v>87</v>
      </c>
      <c r="H96" s="29" t="s">
        <v>102</v>
      </c>
      <c r="I96" s="29">
        <v>28</v>
      </c>
      <c r="J96" s="78" t="s">
        <v>364</v>
      </c>
      <c r="K96" s="78" t="s">
        <v>364</v>
      </c>
      <c r="L96" s="27">
        <v>237.21285</v>
      </c>
      <c r="M96" s="27">
        <v>0</v>
      </c>
      <c r="N96" s="27">
        <v>237.21285</v>
      </c>
      <c r="O96" s="78" t="s">
        <v>337</v>
      </c>
      <c r="P96" s="84"/>
      <c r="Q96" s="33"/>
      <c r="R96" s="4"/>
    </row>
    <row r="97" spans="1:18" ht="30" customHeight="1" x14ac:dyDescent="0.25">
      <c r="A97" s="30"/>
      <c r="B97" s="3"/>
      <c r="C97" s="24" t="s">
        <v>197</v>
      </c>
      <c r="D97" s="76" t="s">
        <v>169</v>
      </c>
      <c r="E97" s="76" t="s">
        <v>171</v>
      </c>
      <c r="F97" s="29" t="s">
        <v>131</v>
      </c>
      <c r="G97" s="29" t="s">
        <v>87</v>
      </c>
      <c r="H97" s="29" t="s">
        <v>102</v>
      </c>
      <c r="I97" s="29">
        <v>4</v>
      </c>
      <c r="J97" s="78" t="s">
        <v>364</v>
      </c>
      <c r="K97" s="78" t="s">
        <v>364</v>
      </c>
      <c r="L97" s="27">
        <v>215.68599</v>
      </c>
      <c r="M97" s="27">
        <v>0</v>
      </c>
      <c r="N97" s="27">
        <v>215.68599</v>
      </c>
      <c r="O97" s="78" t="s">
        <v>337</v>
      </c>
      <c r="P97" s="84"/>
      <c r="Q97" s="33"/>
      <c r="R97" s="4"/>
    </row>
    <row r="98" spans="1:18" ht="30" customHeight="1" x14ac:dyDescent="0.25">
      <c r="A98" s="30"/>
      <c r="B98" s="3"/>
      <c r="C98" s="24" t="s">
        <v>198</v>
      </c>
      <c r="D98" s="76" t="s">
        <v>174</v>
      </c>
      <c r="E98" s="76" t="s">
        <v>177</v>
      </c>
      <c r="F98" s="29" t="s">
        <v>120</v>
      </c>
      <c r="G98" s="29" t="s">
        <v>87</v>
      </c>
      <c r="H98" s="29" t="s">
        <v>102</v>
      </c>
      <c r="I98" s="29">
        <v>49</v>
      </c>
      <c r="J98" s="78" t="s">
        <v>360</v>
      </c>
      <c r="K98" s="78" t="s">
        <v>360</v>
      </c>
      <c r="L98" s="27">
        <v>415.12178999999998</v>
      </c>
      <c r="M98" s="27">
        <v>0</v>
      </c>
      <c r="N98" s="27">
        <v>415.12178999999998</v>
      </c>
      <c r="O98" s="78" t="s">
        <v>339</v>
      </c>
      <c r="P98" s="84"/>
      <c r="Q98" s="33"/>
      <c r="R98" s="4"/>
    </row>
    <row r="99" spans="1:18" s="35" customFormat="1" ht="15" customHeight="1" x14ac:dyDescent="0.25">
      <c r="A99" s="34"/>
      <c r="C99" s="36" t="s">
        <v>40</v>
      </c>
      <c r="D99" s="37" t="s">
        <v>41</v>
      </c>
      <c r="E99" s="38" t="s">
        <v>41</v>
      </c>
      <c r="F99" s="39"/>
      <c r="G99" s="40"/>
      <c r="H99" s="40"/>
      <c r="I99" s="40"/>
      <c r="J99" s="40"/>
      <c r="K99" s="40"/>
      <c r="L99" s="41"/>
      <c r="M99" s="41"/>
      <c r="N99" s="41"/>
      <c r="O99" s="40"/>
      <c r="P99" s="83"/>
      <c r="Q99" s="42"/>
      <c r="R99" s="4"/>
    </row>
    <row r="100" spans="1:18" ht="22.5" x14ac:dyDescent="0.25">
      <c r="A100" s="30"/>
      <c r="B100" s="3"/>
      <c r="C100" s="24" t="s">
        <v>66</v>
      </c>
      <c r="D100" s="31" t="s">
        <v>67</v>
      </c>
      <c r="E100" s="32" t="s">
        <v>67</v>
      </c>
      <c r="F100" s="29"/>
      <c r="G100" s="29"/>
      <c r="H100" s="29"/>
      <c r="I100" s="29"/>
      <c r="J100" s="29"/>
      <c r="K100" s="29"/>
      <c r="L100" s="27">
        <f>SUM(L101:L105)</f>
        <v>1331.3548500000002</v>
      </c>
      <c r="M100" s="27">
        <f>SUM(M101:M101)</f>
        <v>0</v>
      </c>
      <c r="N100" s="27">
        <f>SUM(N101:N101)</f>
        <v>654.99266</v>
      </c>
      <c r="O100" s="29"/>
      <c r="P100" s="83"/>
      <c r="Q100" s="33"/>
      <c r="R100" s="4"/>
    </row>
    <row r="101" spans="1:18" ht="30" customHeight="1" x14ac:dyDescent="0.25">
      <c r="A101" s="30"/>
      <c r="B101" s="3"/>
      <c r="C101" s="24" t="s">
        <v>147</v>
      </c>
      <c r="D101" s="22" t="s">
        <v>86</v>
      </c>
      <c r="E101" s="22" t="s">
        <v>88</v>
      </c>
      <c r="F101" s="32" t="s">
        <v>67</v>
      </c>
      <c r="G101" s="29" t="s">
        <v>87</v>
      </c>
      <c r="H101" s="29" t="s">
        <v>102</v>
      </c>
      <c r="I101" s="29">
        <v>200</v>
      </c>
      <c r="J101" s="29" t="s">
        <v>356</v>
      </c>
      <c r="K101" s="29" t="s">
        <v>356</v>
      </c>
      <c r="L101" s="27">
        <v>654.99266</v>
      </c>
      <c r="M101" s="27">
        <f>SUM(M107:M107)</f>
        <v>0</v>
      </c>
      <c r="N101" s="27">
        <v>654.99266</v>
      </c>
      <c r="O101" s="78" t="s">
        <v>342</v>
      </c>
      <c r="P101" s="85"/>
      <c r="Q101" s="79"/>
      <c r="R101" s="4"/>
    </row>
    <row r="102" spans="1:18" ht="30" customHeight="1" x14ac:dyDescent="0.25">
      <c r="A102" s="30"/>
      <c r="B102" s="3"/>
      <c r="C102" s="21" t="s">
        <v>148</v>
      </c>
      <c r="D102" s="76" t="s">
        <v>137</v>
      </c>
      <c r="E102" s="76" t="s">
        <v>142</v>
      </c>
      <c r="F102" s="32" t="s">
        <v>67</v>
      </c>
      <c r="G102" s="78" t="s">
        <v>87</v>
      </c>
      <c r="H102" s="78" t="s">
        <v>102</v>
      </c>
      <c r="I102" s="78">
        <v>83</v>
      </c>
      <c r="J102" s="78" t="s">
        <v>362</v>
      </c>
      <c r="K102" s="78" t="s">
        <v>362</v>
      </c>
      <c r="L102" s="23">
        <v>529.23940000000005</v>
      </c>
      <c r="M102" s="27">
        <f t="shared" ref="M102:M106" si="0">SUM(M108:M108)</f>
        <v>0</v>
      </c>
      <c r="N102" s="23">
        <v>529.23940000000005</v>
      </c>
      <c r="O102" s="78" t="s">
        <v>334</v>
      </c>
      <c r="P102" s="85"/>
      <c r="Q102" s="79"/>
      <c r="R102" s="4"/>
    </row>
    <row r="103" spans="1:18" ht="30" customHeight="1" x14ac:dyDescent="0.25">
      <c r="A103" s="30"/>
      <c r="B103" s="3"/>
      <c r="C103" s="21" t="s">
        <v>153</v>
      </c>
      <c r="D103" s="76" t="s">
        <v>137</v>
      </c>
      <c r="E103" s="76" t="s">
        <v>149</v>
      </c>
      <c r="F103" s="32" t="s">
        <v>67</v>
      </c>
      <c r="G103" s="29" t="s">
        <v>87</v>
      </c>
      <c r="H103" s="78" t="s">
        <v>102</v>
      </c>
      <c r="I103" s="78">
        <v>6</v>
      </c>
      <c r="J103" s="78" t="s">
        <v>362</v>
      </c>
      <c r="K103" s="78" t="s">
        <v>362</v>
      </c>
      <c r="L103" s="23">
        <v>49.040930000000003</v>
      </c>
      <c r="M103" s="27">
        <f t="shared" si="0"/>
        <v>0</v>
      </c>
      <c r="N103" s="23">
        <v>49.040930000000003</v>
      </c>
      <c r="O103" s="78" t="s">
        <v>337</v>
      </c>
      <c r="P103" s="85"/>
      <c r="Q103" s="79"/>
      <c r="R103" s="4"/>
    </row>
    <row r="104" spans="1:18" ht="30" customHeight="1" x14ac:dyDescent="0.25">
      <c r="A104" s="30"/>
      <c r="B104" s="3"/>
      <c r="C104" s="24" t="s">
        <v>184</v>
      </c>
      <c r="D104" s="76" t="s">
        <v>154</v>
      </c>
      <c r="E104" s="76" t="s">
        <v>160</v>
      </c>
      <c r="F104" s="32" t="s">
        <v>67</v>
      </c>
      <c r="G104" s="78" t="s">
        <v>87</v>
      </c>
      <c r="H104" s="78" t="s">
        <v>102</v>
      </c>
      <c r="I104" s="78">
        <v>6</v>
      </c>
      <c r="J104" s="78" t="s">
        <v>363</v>
      </c>
      <c r="K104" s="78" t="s">
        <v>363</v>
      </c>
      <c r="L104" s="23">
        <v>49.040930000000003</v>
      </c>
      <c r="M104" s="27">
        <f t="shared" si="0"/>
        <v>0</v>
      </c>
      <c r="N104" s="23">
        <v>49.040930000000003</v>
      </c>
      <c r="O104" s="78" t="s">
        <v>335</v>
      </c>
      <c r="P104" s="85"/>
      <c r="Q104" s="79"/>
      <c r="R104" s="4"/>
    </row>
    <row r="105" spans="1:18" ht="30" customHeight="1" x14ac:dyDescent="0.25">
      <c r="A105" s="30"/>
      <c r="B105" s="3"/>
      <c r="C105" s="21" t="s">
        <v>185</v>
      </c>
      <c r="D105" s="76" t="s">
        <v>154</v>
      </c>
      <c r="E105" s="76" t="s">
        <v>149</v>
      </c>
      <c r="F105" s="32" t="s">
        <v>67</v>
      </c>
      <c r="G105" s="29" t="s">
        <v>87</v>
      </c>
      <c r="H105" s="78" t="s">
        <v>102</v>
      </c>
      <c r="I105" s="78">
        <v>6</v>
      </c>
      <c r="J105" s="78" t="s">
        <v>363</v>
      </c>
      <c r="K105" s="78" t="s">
        <v>363</v>
      </c>
      <c r="L105" s="23">
        <v>49.040930000000003</v>
      </c>
      <c r="M105" s="27">
        <f t="shared" si="0"/>
        <v>0</v>
      </c>
      <c r="N105" s="23">
        <v>49.040930000000003</v>
      </c>
      <c r="O105" s="78" t="s">
        <v>338</v>
      </c>
      <c r="P105" s="85"/>
      <c r="Q105" s="79"/>
      <c r="R105" s="4"/>
    </row>
    <row r="106" spans="1:18" ht="30" customHeight="1" x14ac:dyDescent="0.25">
      <c r="A106" s="30"/>
      <c r="B106" s="3"/>
      <c r="C106" s="21" t="s">
        <v>186</v>
      </c>
      <c r="D106" s="76" t="s">
        <v>174</v>
      </c>
      <c r="E106" s="76" t="s">
        <v>177</v>
      </c>
      <c r="F106" s="32" t="s">
        <v>67</v>
      </c>
      <c r="G106" s="78" t="s">
        <v>87</v>
      </c>
      <c r="H106" s="78" t="s">
        <v>102</v>
      </c>
      <c r="I106" s="78">
        <v>6</v>
      </c>
      <c r="J106" s="78" t="s">
        <v>360</v>
      </c>
      <c r="K106" s="78" t="s">
        <v>360</v>
      </c>
      <c r="L106" s="23">
        <v>49.040930000000003</v>
      </c>
      <c r="M106" s="27">
        <f t="shared" si="0"/>
        <v>0</v>
      </c>
      <c r="N106" s="23">
        <v>49.040930000000003</v>
      </c>
      <c r="O106" s="78" t="s">
        <v>339</v>
      </c>
      <c r="P106" s="85"/>
      <c r="Q106" s="79"/>
      <c r="R106" s="4"/>
    </row>
    <row r="107" spans="1:18" s="13" customFormat="1" ht="15" customHeight="1" x14ac:dyDescent="0.25">
      <c r="A107" s="15"/>
      <c r="B107" s="14"/>
      <c r="C107" s="44">
        <v>4</v>
      </c>
      <c r="D107" s="45" t="s">
        <v>68</v>
      </c>
      <c r="E107" s="46" t="s">
        <v>68</v>
      </c>
      <c r="F107" s="26"/>
      <c r="G107" s="26"/>
      <c r="H107" s="26"/>
      <c r="I107" s="26"/>
      <c r="J107" s="26"/>
      <c r="K107" s="26"/>
      <c r="L107" s="47">
        <f>L108+L115</f>
        <v>19449.267969999997</v>
      </c>
      <c r="M107" s="47">
        <f>M108+M115</f>
        <v>0</v>
      </c>
      <c r="N107" s="47">
        <f>N108+N115</f>
        <v>19449.267969999997</v>
      </c>
      <c r="O107" s="26"/>
      <c r="P107" s="83"/>
      <c r="Q107" s="28"/>
      <c r="R107" s="5"/>
    </row>
    <row r="108" spans="1:18" ht="11.25" x14ac:dyDescent="0.25">
      <c r="A108" s="30"/>
      <c r="B108" s="3"/>
      <c r="C108" s="24" t="s">
        <v>69</v>
      </c>
      <c r="D108" s="31" t="s">
        <v>70</v>
      </c>
      <c r="E108" s="32" t="s">
        <v>70</v>
      </c>
      <c r="F108" s="29"/>
      <c r="G108" s="29"/>
      <c r="H108" s="29"/>
      <c r="I108" s="29"/>
      <c r="J108" s="29"/>
      <c r="K108" s="29"/>
      <c r="L108" s="27">
        <f>SUM(L109:L114)</f>
        <v>13111.88027</v>
      </c>
      <c r="M108" s="27">
        <f>SUM(M109:M114)</f>
        <v>0</v>
      </c>
      <c r="N108" s="27">
        <f>SUM(N109:N114)</f>
        <v>13111.88027</v>
      </c>
      <c r="O108" s="29"/>
      <c r="P108" s="83"/>
      <c r="Q108" s="33"/>
      <c r="R108" s="4"/>
    </row>
    <row r="109" spans="1:18" ht="30" customHeight="1" x14ac:dyDescent="0.25">
      <c r="A109" s="30"/>
      <c r="B109" s="3"/>
      <c r="C109" s="24" t="s">
        <v>91</v>
      </c>
      <c r="D109" s="22" t="s">
        <v>101</v>
      </c>
      <c r="E109" s="32" t="s">
        <v>99</v>
      </c>
      <c r="F109" s="29" t="s">
        <v>98</v>
      </c>
      <c r="G109" s="29" t="s">
        <v>87</v>
      </c>
      <c r="H109" s="29" t="s">
        <v>100</v>
      </c>
      <c r="I109" s="29">
        <v>15</v>
      </c>
      <c r="J109" s="29" t="s">
        <v>357</v>
      </c>
      <c r="K109" s="29" t="s">
        <v>357</v>
      </c>
      <c r="L109" s="27">
        <v>753.39579000000003</v>
      </c>
      <c r="M109" s="27">
        <v>0</v>
      </c>
      <c r="N109" s="27">
        <v>753.39579000000003</v>
      </c>
      <c r="O109" s="78" t="s">
        <v>341</v>
      </c>
      <c r="P109" s="83"/>
      <c r="Q109" s="33"/>
      <c r="R109" s="4"/>
    </row>
    <row r="110" spans="1:18" ht="30" customHeight="1" x14ac:dyDescent="0.25">
      <c r="A110" s="30"/>
      <c r="B110" s="3"/>
      <c r="C110" s="24" t="s">
        <v>92</v>
      </c>
      <c r="D110" s="22" t="s">
        <v>101</v>
      </c>
      <c r="E110" s="32" t="s">
        <v>99</v>
      </c>
      <c r="F110" s="29" t="s">
        <v>118</v>
      </c>
      <c r="G110" s="29" t="s">
        <v>87</v>
      </c>
      <c r="H110" s="29" t="s">
        <v>102</v>
      </c>
      <c r="I110" s="29">
        <v>6</v>
      </c>
      <c r="J110" s="29" t="s">
        <v>357</v>
      </c>
      <c r="K110" s="29" t="s">
        <v>357</v>
      </c>
      <c r="L110" s="27">
        <v>106.86372</v>
      </c>
      <c r="M110" s="27"/>
      <c r="N110" s="27">
        <v>106.86372</v>
      </c>
      <c r="O110" s="78" t="s">
        <v>341</v>
      </c>
      <c r="P110" s="83"/>
      <c r="Q110" s="33"/>
      <c r="R110" s="4"/>
    </row>
    <row r="111" spans="1:18" ht="30" customHeight="1" x14ac:dyDescent="0.25">
      <c r="A111" s="30"/>
      <c r="B111" s="3"/>
      <c r="C111" s="24" t="s">
        <v>93</v>
      </c>
      <c r="D111" s="22" t="s">
        <v>101</v>
      </c>
      <c r="E111" s="32" t="s">
        <v>99</v>
      </c>
      <c r="F111" s="29" t="s">
        <v>103</v>
      </c>
      <c r="G111" s="29" t="s">
        <v>87</v>
      </c>
      <c r="H111" s="29" t="s">
        <v>102</v>
      </c>
      <c r="I111" s="29">
        <v>6</v>
      </c>
      <c r="J111" s="29" t="s">
        <v>357</v>
      </c>
      <c r="K111" s="29" t="s">
        <v>357</v>
      </c>
      <c r="L111" s="27">
        <v>1210.3858299999999</v>
      </c>
      <c r="M111" s="27"/>
      <c r="N111" s="27">
        <v>1210.3858299999999</v>
      </c>
      <c r="O111" s="78" t="s">
        <v>341</v>
      </c>
      <c r="P111" s="83"/>
      <c r="Q111" s="33"/>
      <c r="R111" s="4"/>
    </row>
    <row r="112" spans="1:18" ht="30" customHeight="1" x14ac:dyDescent="0.25">
      <c r="A112" s="30"/>
      <c r="B112" s="3"/>
      <c r="C112" s="24" t="s">
        <v>94</v>
      </c>
      <c r="D112" s="22" t="s">
        <v>101</v>
      </c>
      <c r="E112" s="32" t="s">
        <v>99</v>
      </c>
      <c r="F112" s="29" t="s">
        <v>104</v>
      </c>
      <c r="G112" s="29" t="s">
        <v>87</v>
      </c>
      <c r="H112" s="29" t="s">
        <v>102</v>
      </c>
      <c r="I112" s="29">
        <v>1</v>
      </c>
      <c r="J112" s="29" t="s">
        <v>357</v>
      </c>
      <c r="K112" s="29" t="s">
        <v>357</v>
      </c>
      <c r="L112" s="27">
        <v>5342.4526100000003</v>
      </c>
      <c r="M112" s="27"/>
      <c r="N112" s="27">
        <v>5342.4526100000003</v>
      </c>
      <c r="O112" s="78" t="s">
        <v>341</v>
      </c>
      <c r="P112" s="83"/>
      <c r="Q112" s="33"/>
      <c r="R112" s="4"/>
    </row>
    <row r="113" spans="1:18" ht="30" customHeight="1" x14ac:dyDescent="0.25">
      <c r="A113" s="30"/>
      <c r="B113" s="3"/>
      <c r="C113" s="24" t="s">
        <v>95</v>
      </c>
      <c r="D113" s="22" t="s">
        <v>101</v>
      </c>
      <c r="E113" s="32" t="s">
        <v>99</v>
      </c>
      <c r="F113" s="29" t="s">
        <v>104</v>
      </c>
      <c r="G113" s="29" t="s">
        <v>87</v>
      </c>
      <c r="H113" s="29" t="s">
        <v>102</v>
      </c>
      <c r="I113" s="29">
        <v>1</v>
      </c>
      <c r="J113" s="29" t="s">
        <v>357</v>
      </c>
      <c r="K113" s="29" t="s">
        <v>357</v>
      </c>
      <c r="L113" s="27">
        <v>4842.4526100000003</v>
      </c>
      <c r="M113" s="27"/>
      <c r="N113" s="27">
        <v>4842.4526100000003</v>
      </c>
      <c r="O113" s="78" t="s">
        <v>341</v>
      </c>
      <c r="P113" s="83"/>
      <c r="Q113" s="33"/>
      <c r="R113" s="4"/>
    </row>
    <row r="114" spans="1:18" ht="30" customHeight="1" x14ac:dyDescent="0.25">
      <c r="A114" s="30"/>
      <c r="B114" s="3"/>
      <c r="C114" s="24" t="s">
        <v>96</v>
      </c>
      <c r="D114" s="22" t="s">
        <v>101</v>
      </c>
      <c r="E114" s="32" t="s">
        <v>99</v>
      </c>
      <c r="F114" s="29" t="s">
        <v>105</v>
      </c>
      <c r="G114" s="29" t="s">
        <v>87</v>
      </c>
      <c r="H114" s="29" t="s">
        <v>102</v>
      </c>
      <c r="I114" s="29">
        <v>11</v>
      </c>
      <c r="J114" s="29" t="s">
        <v>357</v>
      </c>
      <c r="K114" s="29" t="s">
        <v>357</v>
      </c>
      <c r="L114" s="27">
        <v>856.32970999999998</v>
      </c>
      <c r="M114" s="27"/>
      <c r="N114" s="27">
        <v>856.32970999999998</v>
      </c>
      <c r="O114" s="78" t="s">
        <v>341</v>
      </c>
      <c r="P114" s="83"/>
      <c r="Q114" s="33"/>
      <c r="R114" s="4"/>
    </row>
    <row r="115" spans="1:18" ht="11.25" x14ac:dyDescent="0.25">
      <c r="A115" s="30"/>
      <c r="B115" s="3"/>
      <c r="C115" s="24" t="s">
        <v>71</v>
      </c>
      <c r="D115" s="31" t="s">
        <v>72</v>
      </c>
      <c r="E115" s="32" t="s">
        <v>73</v>
      </c>
      <c r="F115" s="29"/>
      <c r="G115" s="29"/>
      <c r="H115" s="29"/>
      <c r="I115" s="29"/>
      <c r="J115" s="29"/>
      <c r="K115" s="29"/>
      <c r="L115" s="27">
        <f>SUM(L116:L213)</f>
        <v>6337.3876999999984</v>
      </c>
      <c r="M115" s="27">
        <f>SUM(M116:M213)</f>
        <v>0</v>
      </c>
      <c r="N115" s="27">
        <f>SUM(N116:N213)</f>
        <v>6337.3876999999984</v>
      </c>
      <c r="O115" s="29"/>
      <c r="P115" s="83"/>
      <c r="Q115" s="33"/>
      <c r="R115" s="48"/>
    </row>
    <row r="116" spans="1:18" ht="30" customHeight="1" x14ac:dyDescent="0.25">
      <c r="A116" s="30"/>
      <c r="B116" s="3"/>
      <c r="C116" s="21" t="s">
        <v>230</v>
      </c>
      <c r="D116" s="22" t="s">
        <v>101</v>
      </c>
      <c r="E116" s="77" t="s">
        <v>106</v>
      </c>
      <c r="F116" s="78" t="s">
        <v>107</v>
      </c>
      <c r="G116" s="78" t="s">
        <v>87</v>
      </c>
      <c r="H116" s="78" t="s">
        <v>102</v>
      </c>
      <c r="I116" s="78">
        <v>1</v>
      </c>
      <c r="J116" s="29" t="s">
        <v>357</v>
      </c>
      <c r="K116" s="29" t="s">
        <v>357</v>
      </c>
      <c r="L116" s="23">
        <v>1698.1657499999999</v>
      </c>
      <c r="M116" s="23">
        <v>0</v>
      </c>
      <c r="N116" s="23">
        <v>1698.1657499999999</v>
      </c>
      <c r="O116" s="78" t="s">
        <v>340</v>
      </c>
      <c r="P116" s="83"/>
      <c r="Q116" s="79"/>
      <c r="R116" s="48"/>
    </row>
    <row r="117" spans="1:18" ht="30" customHeight="1" x14ac:dyDescent="0.25">
      <c r="A117" s="30"/>
      <c r="B117" s="3"/>
      <c r="C117" s="21" t="s">
        <v>231</v>
      </c>
      <c r="D117" s="22" t="s">
        <v>101</v>
      </c>
      <c r="E117" s="77" t="s">
        <v>106</v>
      </c>
      <c r="F117" s="78" t="s">
        <v>108</v>
      </c>
      <c r="G117" s="78" t="s">
        <v>87</v>
      </c>
      <c r="H117" s="78" t="s">
        <v>102</v>
      </c>
      <c r="I117" s="78">
        <v>1</v>
      </c>
      <c r="J117" s="29" t="s">
        <v>357</v>
      </c>
      <c r="K117" s="29" t="s">
        <v>357</v>
      </c>
      <c r="L117" s="23">
        <v>574.31241</v>
      </c>
      <c r="M117" s="23">
        <v>0</v>
      </c>
      <c r="N117" s="23">
        <v>574.31241</v>
      </c>
      <c r="O117" s="78" t="s">
        <v>340</v>
      </c>
      <c r="P117" s="85"/>
      <c r="Q117" s="79"/>
      <c r="R117" s="48"/>
    </row>
    <row r="118" spans="1:18" ht="30" customHeight="1" x14ac:dyDescent="0.25">
      <c r="A118" s="30"/>
      <c r="B118" s="3"/>
      <c r="C118" s="21" t="s">
        <v>234</v>
      </c>
      <c r="D118" s="22" t="s">
        <v>101</v>
      </c>
      <c r="E118" s="77" t="s">
        <v>106</v>
      </c>
      <c r="F118" s="78" t="s">
        <v>109</v>
      </c>
      <c r="G118" s="78" t="s">
        <v>87</v>
      </c>
      <c r="H118" s="78" t="s">
        <v>102</v>
      </c>
      <c r="I118" s="78">
        <v>2</v>
      </c>
      <c r="J118" s="29" t="s">
        <v>357</v>
      </c>
      <c r="K118" s="29" t="s">
        <v>357</v>
      </c>
      <c r="L118" s="23">
        <v>526.80481999999995</v>
      </c>
      <c r="M118" s="23">
        <v>0</v>
      </c>
      <c r="N118" s="23">
        <v>526.80481999999995</v>
      </c>
      <c r="O118" s="78" t="s">
        <v>340</v>
      </c>
      <c r="P118" s="85"/>
      <c r="Q118" s="79"/>
      <c r="R118" s="48"/>
    </row>
    <row r="119" spans="1:18" ht="30" customHeight="1" x14ac:dyDescent="0.25">
      <c r="A119" s="30"/>
      <c r="B119" s="3"/>
      <c r="C119" s="21" t="s">
        <v>235</v>
      </c>
      <c r="D119" s="76" t="s">
        <v>110</v>
      </c>
      <c r="E119" s="77" t="s">
        <v>111</v>
      </c>
      <c r="F119" s="78" t="s">
        <v>109</v>
      </c>
      <c r="G119" s="78" t="s">
        <v>87</v>
      </c>
      <c r="H119" s="78" t="s">
        <v>102</v>
      </c>
      <c r="I119" s="78">
        <v>1</v>
      </c>
      <c r="J119" s="78" t="s">
        <v>327</v>
      </c>
      <c r="K119" s="78" t="s">
        <v>327</v>
      </c>
      <c r="L119" s="23">
        <v>29.96678</v>
      </c>
      <c r="M119" s="23">
        <v>0</v>
      </c>
      <c r="N119" s="23">
        <v>29.96678</v>
      </c>
      <c r="O119" s="78" t="s">
        <v>343</v>
      </c>
      <c r="P119" s="83"/>
      <c r="Q119" s="79"/>
      <c r="R119" s="48"/>
    </row>
    <row r="120" spans="1:18" ht="30" customHeight="1" x14ac:dyDescent="0.25">
      <c r="A120" s="30"/>
      <c r="B120" s="3"/>
      <c r="C120" s="21" t="s">
        <v>236</v>
      </c>
      <c r="D120" s="76" t="s">
        <v>110</v>
      </c>
      <c r="E120" s="77" t="s">
        <v>111</v>
      </c>
      <c r="F120" s="78" t="s">
        <v>112</v>
      </c>
      <c r="G120" s="78" t="s">
        <v>87</v>
      </c>
      <c r="H120" s="78" t="s">
        <v>102</v>
      </c>
      <c r="I120" s="78">
        <v>2</v>
      </c>
      <c r="J120" s="78" t="s">
        <v>327</v>
      </c>
      <c r="K120" s="78" t="s">
        <v>327</v>
      </c>
      <c r="L120" s="23">
        <v>7.1690100000000001</v>
      </c>
      <c r="M120" s="23">
        <v>0</v>
      </c>
      <c r="N120" s="23">
        <v>7.1690100000000001</v>
      </c>
      <c r="O120" s="78" t="s">
        <v>343</v>
      </c>
      <c r="P120" s="85"/>
      <c r="Q120" s="79"/>
      <c r="R120" s="48"/>
    </row>
    <row r="121" spans="1:18" ht="30" customHeight="1" x14ac:dyDescent="0.25">
      <c r="A121" s="30"/>
      <c r="B121" s="3"/>
      <c r="C121" s="21" t="s">
        <v>232</v>
      </c>
      <c r="D121" s="76" t="s">
        <v>110</v>
      </c>
      <c r="E121" s="77" t="s">
        <v>111</v>
      </c>
      <c r="F121" s="78" t="s">
        <v>97</v>
      </c>
      <c r="G121" s="78" t="s">
        <v>87</v>
      </c>
      <c r="H121" s="78" t="s">
        <v>113</v>
      </c>
      <c r="I121" s="78">
        <v>6</v>
      </c>
      <c r="J121" s="78" t="s">
        <v>327</v>
      </c>
      <c r="K121" s="78" t="s">
        <v>327</v>
      </c>
      <c r="L121" s="23">
        <v>15.86619</v>
      </c>
      <c r="M121" s="23">
        <v>0</v>
      </c>
      <c r="N121" s="23">
        <v>15.86619</v>
      </c>
      <c r="O121" s="78" t="s">
        <v>343</v>
      </c>
      <c r="P121" s="85"/>
      <c r="Q121" s="79"/>
      <c r="R121" s="48"/>
    </row>
    <row r="122" spans="1:18" ht="30" customHeight="1" x14ac:dyDescent="0.25">
      <c r="A122" s="30"/>
      <c r="B122" s="3"/>
      <c r="C122" s="21" t="s">
        <v>237</v>
      </c>
      <c r="D122" s="76" t="s">
        <v>110</v>
      </c>
      <c r="E122" s="77" t="s">
        <v>111</v>
      </c>
      <c r="F122" s="78" t="s">
        <v>114</v>
      </c>
      <c r="G122" s="78" t="s">
        <v>87</v>
      </c>
      <c r="H122" s="78" t="s">
        <v>102</v>
      </c>
      <c r="I122" s="78">
        <v>1</v>
      </c>
      <c r="J122" s="78" t="s">
        <v>327</v>
      </c>
      <c r="K122" s="78" t="s">
        <v>327</v>
      </c>
      <c r="L122" s="23">
        <v>73.47457</v>
      </c>
      <c r="M122" s="23">
        <v>0</v>
      </c>
      <c r="N122" s="23">
        <v>73.47457</v>
      </c>
      <c r="O122" s="78" t="s">
        <v>343</v>
      </c>
      <c r="P122" s="85"/>
      <c r="Q122" s="79"/>
      <c r="R122" s="48"/>
    </row>
    <row r="123" spans="1:18" ht="30" customHeight="1" x14ac:dyDescent="0.25">
      <c r="A123" s="30"/>
      <c r="B123" s="3"/>
      <c r="C123" s="21" t="s">
        <v>238</v>
      </c>
      <c r="D123" s="76" t="s">
        <v>110</v>
      </c>
      <c r="E123" s="77" t="s">
        <v>111</v>
      </c>
      <c r="F123" s="78" t="s">
        <v>115</v>
      </c>
      <c r="G123" s="78" t="s">
        <v>87</v>
      </c>
      <c r="H123" s="78" t="s">
        <v>116</v>
      </c>
      <c r="I123" s="78">
        <v>12</v>
      </c>
      <c r="J123" s="78" t="s">
        <v>327</v>
      </c>
      <c r="K123" s="78" t="s">
        <v>327</v>
      </c>
      <c r="L123" s="23">
        <v>31.752469999999999</v>
      </c>
      <c r="M123" s="23">
        <v>0</v>
      </c>
      <c r="N123" s="23">
        <v>31.752469999999999</v>
      </c>
      <c r="O123" s="78" t="s">
        <v>343</v>
      </c>
      <c r="P123" s="85"/>
      <c r="Q123" s="79"/>
      <c r="R123" s="48"/>
    </row>
    <row r="124" spans="1:18" ht="30" customHeight="1" x14ac:dyDescent="0.25">
      <c r="A124" s="30"/>
      <c r="B124" s="3"/>
      <c r="C124" s="21" t="s">
        <v>239</v>
      </c>
      <c r="D124" s="76" t="s">
        <v>110</v>
      </c>
      <c r="E124" s="77" t="s">
        <v>111</v>
      </c>
      <c r="F124" s="78" t="s">
        <v>117</v>
      </c>
      <c r="G124" s="78" t="s">
        <v>87</v>
      </c>
      <c r="H124" s="78" t="s">
        <v>102</v>
      </c>
      <c r="I124" s="78">
        <v>2</v>
      </c>
      <c r="J124" s="78" t="s">
        <v>327</v>
      </c>
      <c r="K124" s="78" t="s">
        <v>327</v>
      </c>
      <c r="L124" s="23">
        <v>5.2596999999999996</v>
      </c>
      <c r="M124" s="23">
        <v>0</v>
      </c>
      <c r="N124" s="23">
        <v>5.2596999999999996</v>
      </c>
      <c r="O124" s="78" t="s">
        <v>343</v>
      </c>
      <c r="P124" s="85"/>
      <c r="Q124" s="79"/>
      <c r="R124" s="48"/>
    </row>
    <row r="125" spans="1:18" ht="30" customHeight="1" x14ac:dyDescent="0.25">
      <c r="A125" s="30"/>
      <c r="B125" s="3"/>
      <c r="C125" s="21" t="s">
        <v>240</v>
      </c>
      <c r="D125" s="76" t="s">
        <v>123</v>
      </c>
      <c r="E125" s="77" t="s">
        <v>124</v>
      </c>
      <c r="F125" s="78" t="s">
        <v>109</v>
      </c>
      <c r="G125" s="78" t="s">
        <v>87</v>
      </c>
      <c r="H125" s="78" t="s">
        <v>102</v>
      </c>
      <c r="I125" s="78">
        <v>1</v>
      </c>
      <c r="J125" s="78" t="s">
        <v>327</v>
      </c>
      <c r="K125" s="78" t="s">
        <v>327</v>
      </c>
      <c r="L125" s="23">
        <v>29.96678</v>
      </c>
      <c r="M125" s="23">
        <v>0</v>
      </c>
      <c r="N125" s="23">
        <v>29.96678</v>
      </c>
      <c r="O125" s="78" t="s">
        <v>344</v>
      </c>
      <c r="P125" s="83"/>
      <c r="Q125" s="79"/>
      <c r="R125" s="48"/>
    </row>
    <row r="126" spans="1:18" ht="30" customHeight="1" x14ac:dyDescent="0.25">
      <c r="A126" s="30"/>
      <c r="B126" s="3"/>
      <c r="C126" s="21" t="s">
        <v>241</v>
      </c>
      <c r="D126" s="76" t="s">
        <v>123</v>
      </c>
      <c r="E126" s="77" t="s">
        <v>124</v>
      </c>
      <c r="F126" s="78" t="s">
        <v>125</v>
      </c>
      <c r="G126" s="78" t="s">
        <v>87</v>
      </c>
      <c r="H126" s="78" t="s">
        <v>102</v>
      </c>
      <c r="I126" s="78">
        <v>2</v>
      </c>
      <c r="J126" s="78" t="s">
        <v>327</v>
      </c>
      <c r="K126" s="78" t="s">
        <v>327</v>
      </c>
      <c r="L126" s="23">
        <v>7.1690100000000001</v>
      </c>
      <c r="M126" s="23">
        <v>0</v>
      </c>
      <c r="N126" s="23">
        <v>7.1690100000000001</v>
      </c>
      <c r="O126" s="78" t="s">
        <v>344</v>
      </c>
      <c r="P126" s="85"/>
      <c r="Q126" s="79"/>
      <c r="R126" s="48"/>
    </row>
    <row r="127" spans="1:18" ht="30" customHeight="1" x14ac:dyDescent="0.25">
      <c r="A127" s="30"/>
      <c r="B127" s="3"/>
      <c r="C127" s="21" t="s">
        <v>233</v>
      </c>
      <c r="D127" s="76" t="s">
        <v>123</v>
      </c>
      <c r="E127" s="77" t="s">
        <v>124</v>
      </c>
      <c r="F127" s="78" t="s">
        <v>97</v>
      </c>
      <c r="G127" s="78" t="s">
        <v>87</v>
      </c>
      <c r="H127" s="78" t="s">
        <v>113</v>
      </c>
      <c r="I127" s="78">
        <v>6</v>
      </c>
      <c r="J127" s="78" t="s">
        <v>327</v>
      </c>
      <c r="K127" s="78" t="s">
        <v>327</v>
      </c>
      <c r="L127" s="23">
        <v>15.86619</v>
      </c>
      <c r="M127" s="23">
        <v>0</v>
      </c>
      <c r="N127" s="23">
        <v>15.86619</v>
      </c>
      <c r="O127" s="78" t="s">
        <v>344</v>
      </c>
      <c r="P127" s="85"/>
      <c r="Q127" s="79"/>
      <c r="R127" s="48"/>
    </row>
    <row r="128" spans="1:18" ht="30" customHeight="1" x14ac:dyDescent="0.25">
      <c r="A128" s="30"/>
      <c r="B128" s="3"/>
      <c r="C128" s="21" t="s">
        <v>242</v>
      </c>
      <c r="D128" s="76" t="s">
        <v>123</v>
      </c>
      <c r="E128" s="77" t="s">
        <v>124</v>
      </c>
      <c r="F128" s="78" t="s">
        <v>126</v>
      </c>
      <c r="G128" s="78" t="s">
        <v>87</v>
      </c>
      <c r="H128" s="78" t="s">
        <v>102</v>
      </c>
      <c r="I128" s="78">
        <v>1</v>
      </c>
      <c r="J128" s="78" t="s">
        <v>327</v>
      </c>
      <c r="K128" s="78" t="s">
        <v>327</v>
      </c>
      <c r="L128" s="23">
        <v>97.228560000000002</v>
      </c>
      <c r="M128" s="23">
        <v>0</v>
      </c>
      <c r="N128" s="23">
        <v>97.228560000000002</v>
      </c>
      <c r="O128" s="78" t="s">
        <v>344</v>
      </c>
      <c r="P128" s="85"/>
      <c r="Q128" s="79"/>
      <c r="R128" s="48"/>
    </row>
    <row r="129" spans="1:18" ht="30" customHeight="1" x14ac:dyDescent="0.25">
      <c r="A129" s="30"/>
      <c r="B129" s="3"/>
      <c r="C129" s="21" t="s">
        <v>243</v>
      </c>
      <c r="D129" s="76" t="s">
        <v>123</v>
      </c>
      <c r="E129" s="77" t="s">
        <v>124</v>
      </c>
      <c r="F129" s="78" t="s">
        <v>127</v>
      </c>
      <c r="G129" s="78" t="s">
        <v>87</v>
      </c>
      <c r="H129" s="78" t="s">
        <v>128</v>
      </c>
      <c r="I129" s="78">
        <v>3</v>
      </c>
      <c r="J129" s="78" t="s">
        <v>327</v>
      </c>
      <c r="K129" s="78" t="s">
        <v>327</v>
      </c>
      <c r="L129" s="23">
        <v>4.37798</v>
      </c>
      <c r="M129" s="23">
        <v>0</v>
      </c>
      <c r="N129" s="23">
        <v>4.37798</v>
      </c>
      <c r="O129" s="78" t="s">
        <v>344</v>
      </c>
      <c r="P129" s="85"/>
      <c r="Q129" s="79"/>
      <c r="R129" s="48"/>
    </row>
    <row r="130" spans="1:18" ht="30" customHeight="1" x14ac:dyDescent="0.25">
      <c r="A130" s="30"/>
      <c r="B130" s="3"/>
      <c r="C130" s="21" t="s">
        <v>244</v>
      </c>
      <c r="D130" s="76" t="s">
        <v>123</v>
      </c>
      <c r="E130" s="77" t="s">
        <v>124</v>
      </c>
      <c r="F130" s="78" t="s">
        <v>117</v>
      </c>
      <c r="G130" s="78" t="s">
        <v>87</v>
      </c>
      <c r="H130" s="78" t="s">
        <v>102</v>
      </c>
      <c r="I130" s="78">
        <v>3</v>
      </c>
      <c r="J130" s="78" t="s">
        <v>327</v>
      </c>
      <c r="K130" s="78" t="s">
        <v>327</v>
      </c>
      <c r="L130" s="23">
        <v>7.8888600000000002</v>
      </c>
      <c r="M130" s="23">
        <v>0</v>
      </c>
      <c r="N130" s="23">
        <v>7.8888600000000002</v>
      </c>
      <c r="O130" s="78" t="s">
        <v>344</v>
      </c>
      <c r="P130" s="85"/>
      <c r="Q130" s="79"/>
      <c r="R130" s="48"/>
    </row>
    <row r="131" spans="1:18" ht="30" customHeight="1" x14ac:dyDescent="0.25">
      <c r="A131" s="30"/>
      <c r="B131" s="3"/>
      <c r="C131" s="21" t="s">
        <v>245</v>
      </c>
      <c r="D131" s="76" t="s">
        <v>123</v>
      </c>
      <c r="E131" s="76" t="s">
        <v>124</v>
      </c>
      <c r="F131" s="80" t="s">
        <v>121</v>
      </c>
      <c r="G131" s="80" t="s">
        <v>87</v>
      </c>
      <c r="H131" s="80" t="s">
        <v>102</v>
      </c>
      <c r="I131" s="80">
        <v>1</v>
      </c>
      <c r="J131" s="78" t="s">
        <v>327</v>
      </c>
      <c r="K131" s="78" t="s">
        <v>327</v>
      </c>
      <c r="L131" s="89">
        <v>2.6007600000000002</v>
      </c>
      <c r="M131" s="89">
        <v>0</v>
      </c>
      <c r="N131" s="89">
        <v>2.6007600000000002</v>
      </c>
      <c r="O131" s="78" t="s">
        <v>344</v>
      </c>
      <c r="P131" s="86"/>
      <c r="Q131" s="81"/>
      <c r="R131" s="48"/>
    </row>
    <row r="132" spans="1:18" ht="30" customHeight="1" x14ac:dyDescent="0.25">
      <c r="A132" s="30"/>
      <c r="B132" s="3"/>
      <c r="C132" s="21" t="s">
        <v>246</v>
      </c>
      <c r="D132" s="76" t="s">
        <v>132</v>
      </c>
      <c r="E132" s="76" t="s">
        <v>133</v>
      </c>
      <c r="F132" s="80" t="s">
        <v>109</v>
      </c>
      <c r="G132" s="78" t="s">
        <v>87</v>
      </c>
      <c r="H132" s="80" t="s">
        <v>102</v>
      </c>
      <c r="I132" s="80">
        <v>1</v>
      </c>
      <c r="J132" s="80" t="s">
        <v>365</v>
      </c>
      <c r="K132" s="80" t="s">
        <v>365</v>
      </c>
      <c r="L132" s="89">
        <v>29.96678</v>
      </c>
      <c r="M132" s="89">
        <v>0</v>
      </c>
      <c r="N132" s="89">
        <v>29.96678</v>
      </c>
      <c r="O132" s="78" t="s">
        <v>345</v>
      </c>
      <c r="P132" s="83"/>
      <c r="Q132" s="81"/>
      <c r="R132" s="48"/>
    </row>
    <row r="133" spans="1:18" ht="30" customHeight="1" x14ac:dyDescent="0.25">
      <c r="A133" s="30"/>
      <c r="B133" s="3"/>
      <c r="C133" s="21" t="s">
        <v>247</v>
      </c>
      <c r="D133" s="76" t="s">
        <v>132</v>
      </c>
      <c r="E133" s="76" t="s">
        <v>133</v>
      </c>
      <c r="F133" s="80" t="s">
        <v>125</v>
      </c>
      <c r="G133" s="78" t="s">
        <v>87</v>
      </c>
      <c r="H133" s="80" t="s">
        <v>102</v>
      </c>
      <c r="I133" s="80">
        <v>4</v>
      </c>
      <c r="J133" s="80" t="s">
        <v>365</v>
      </c>
      <c r="K133" s="80" t="s">
        <v>365</v>
      </c>
      <c r="L133" s="89">
        <v>14.339359999999999</v>
      </c>
      <c r="M133" s="89">
        <v>0</v>
      </c>
      <c r="N133" s="89">
        <v>14.339359999999999</v>
      </c>
      <c r="O133" s="78" t="s">
        <v>345</v>
      </c>
      <c r="P133" s="86"/>
      <c r="Q133" s="81"/>
      <c r="R133" s="48"/>
    </row>
    <row r="134" spans="1:18" ht="30" customHeight="1" x14ac:dyDescent="0.25">
      <c r="A134" s="30"/>
      <c r="B134" s="3"/>
      <c r="C134" s="21" t="s">
        <v>248</v>
      </c>
      <c r="D134" s="76" t="s">
        <v>132</v>
      </c>
      <c r="E134" s="76" t="s">
        <v>133</v>
      </c>
      <c r="F134" s="80" t="s">
        <v>126</v>
      </c>
      <c r="G134" s="78" t="s">
        <v>87</v>
      </c>
      <c r="H134" s="80" t="s">
        <v>102</v>
      </c>
      <c r="I134" s="80">
        <v>1</v>
      </c>
      <c r="J134" s="80" t="s">
        <v>365</v>
      </c>
      <c r="K134" s="80" t="s">
        <v>365</v>
      </c>
      <c r="L134" s="89">
        <v>97.228560000000002</v>
      </c>
      <c r="M134" s="89">
        <v>0</v>
      </c>
      <c r="N134" s="89">
        <v>97.228560000000002</v>
      </c>
      <c r="O134" s="78" t="s">
        <v>345</v>
      </c>
      <c r="P134" s="86"/>
      <c r="Q134" s="81"/>
      <c r="R134" s="48"/>
    </row>
    <row r="135" spans="1:18" ht="30" customHeight="1" x14ac:dyDescent="0.25">
      <c r="A135" s="30"/>
      <c r="B135" s="3"/>
      <c r="C135" s="21" t="s">
        <v>249</v>
      </c>
      <c r="D135" s="76" t="s">
        <v>132</v>
      </c>
      <c r="E135" s="76" t="s">
        <v>133</v>
      </c>
      <c r="F135" s="80" t="s">
        <v>115</v>
      </c>
      <c r="G135" s="78" t="s">
        <v>87</v>
      </c>
      <c r="H135" s="80" t="s">
        <v>116</v>
      </c>
      <c r="I135" s="80">
        <v>18</v>
      </c>
      <c r="J135" s="80" t="s">
        <v>365</v>
      </c>
      <c r="K135" s="80" t="s">
        <v>365</v>
      </c>
      <c r="L135" s="89">
        <v>46.401029999999999</v>
      </c>
      <c r="M135" s="89">
        <v>0</v>
      </c>
      <c r="N135" s="89">
        <v>46.401029999999999</v>
      </c>
      <c r="O135" s="78" t="s">
        <v>345</v>
      </c>
      <c r="P135" s="86"/>
      <c r="Q135" s="81"/>
      <c r="R135" s="48"/>
    </row>
    <row r="136" spans="1:18" ht="30" customHeight="1" x14ac:dyDescent="0.25">
      <c r="A136" s="30"/>
      <c r="B136" s="3"/>
      <c r="C136" s="21" t="s">
        <v>250</v>
      </c>
      <c r="D136" s="76" t="s">
        <v>132</v>
      </c>
      <c r="E136" s="76" t="s">
        <v>133</v>
      </c>
      <c r="F136" s="80" t="s">
        <v>134</v>
      </c>
      <c r="G136" s="80" t="s">
        <v>87</v>
      </c>
      <c r="H136" s="80" t="s">
        <v>102</v>
      </c>
      <c r="I136" s="80">
        <v>1</v>
      </c>
      <c r="J136" s="80" t="s">
        <v>365</v>
      </c>
      <c r="K136" s="80" t="s">
        <v>365</v>
      </c>
      <c r="L136" s="89">
        <v>15.06812</v>
      </c>
      <c r="M136" s="89">
        <v>0</v>
      </c>
      <c r="N136" s="89">
        <v>15.06812</v>
      </c>
      <c r="O136" s="78" t="s">
        <v>345</v>
      </c>
      <c r="P136" s="86"/>
      <c r="Q136" s="81"/>
      <c r="R136" s="48"/>
    </row>
    <row r="137" spans="1:18" ht="30" customHeight="1" x14ac:dyDescent="0.25">
      <c r="A137" s="30"/>
      <c r="B137" s="3"/>
      <c r="C137" s="21" t="s">
        <v>74</v>
      </c>
      <c r="D137" s="76" t="s">
        <v>132</v>
      </c>
      <c r="E137" s="76" t="s">
        <v>133</v>
      </c>
      <c r="F137" s="80" t="s">
        <v>135</v>
      </c>
      <c r="G137" s="78" t="s">
        <v>87</v>
      </c>
      <c r="H137" s="80" t="s">
        <v>102</v>
      </c>
      <c r="I137" s="80">
        <v>45</v>
      </c>
      <c r="J137" s="80" t="s">
        <v>365</v>
      </c>
      <c r="K137" s="80" t="s">
        <v>365</v>
      </c>
      <c r="L137" s="89">
        <v>1.0364</v>
      </c>
      <c r="M137" s="89">
        <v>0</v>
      </c>
      <c r="N137" s="89">
        <v>1.0364</v>
      </c>
      <c r="O137" s="78" t="s">
        <v>345</v>
      </c>
      <c r="P137" s="86"/>
      <c r="Q137" s="81"/>
      <c r="R137" s="48"/>
    </row>
    <row r="138" spans="1:18" ht="30" customHeight="1" x14ac:dyDescent="0.25">
      <c r="A138" s="30"/>
      <c r="B138" s="3"/>
      <c r="C138" s="21" t="s">
        <v>251</v>
      </c>
      <c r="D138" s="76" t="s">
        <v>132</v>
      </c>
      <c r="E138" s="76" t="s">
        <v>133</v>
      </c>
      <c r="F138" s="80" t="s">
        <v>136</v>
      </c>
      <c r="G138" s="78" t="s">
        <v>87</v>
      </c>
      <c r="H138" s="80" t="s">
        <v>102</v>
      </c>
      <c r="I138" s="80">
        <v>2</v>
      </c>
      <c r="J138" s="80" t="s">
        <v>365</v>
      </c>
      <c r="K138" s="80" t="s">
        <v>365</v>
      </c>
      <c r="L138" s="89">
        <v>32.630780000000001</v>
      </c>
      <c r="M138" s="89">
        <v>0</v>
      </c>
      <c r="N138" s="89">
        <v>32.630780000000001</v>
      </c>
      <c r="O138" s="78" t="s">
        <v>345</v>
      </c>
      <c r="P138" s="86"/>
      <c r="Q138" s="81"/>
      <c r="R138" s="48"/>
    </row>
    <row r="139" spans="1:18" ht="30" customHeight="1" x14ac:dyDescent="0.25">
      <c r="A139" s="30"/>
      <c r="B139" s="3"/>
      <c r="C139" s="21" t="s">
        <v>252</v>
      </c>
      <c r="D139" s="76" t="s">
        <v>132</v>
      </c>
      <c r="E139" s="76" t="s">
        <v>133</v>
      </c>
      <c r="F139" s="80" t="s">
        <v>136</v>
      </c>
      <c r="G139" s="78" t="s">
        <v>87</v>
      </c>
      <c r="H139" s="80" t="s">
        <v>102</v>
      </c>
      <c r="I139" s="80">
        <v>1</v>
      </c>
      <c r="J139" s="80" t="s">
        <v>365</v>
      </c>
      <c r="K139" s="80" t="s">
        <v>365</v>
      </c>
      <c r="L139" s="89">
        <v>10.73298</v>
      </c>
      <c r="M139" s="89">
        <v>0</v>
      </c>
      <c r="N139" s="89">
        <v>10.73298</v>
      </c>
      <c r="O139" s="78" t="s">
        <v>345</v>
      </c>
      <c r="P139" s="86"/>
      <c r="Q139" s="81"/>
      <c r="R139" s="48"/>
    </row>
    <row r="140" spans="1:18" ht="30" customHeight="1" x14ac:dyDescent="0.25">
      <c r="A140" s="30"/>
      <c r="B140" s="3"/>
      <c r="C140" s="21" t="s">
        <v>253</v>
      </c>
      <c r="D140" s="76" t="s">
        <v>137</v>
      </c>
      <c r="E140" s="76" t="s">
        <v>139</v>
      </c>
      <c r="F140" s="80" t="s">
        <v>109</v>
      </c>
      <c r="G140" s="78" t="s">
        <v>87</v>
      </c>
      <c r="H140" s="80" t="s">
        <v>102</v>
      </c>
      <c r="I140" s="80">
        <v>1</v>
      </c>
      <c r="J140" s="78" t="s">
        <v>362</v>
      </c>
      <c r="K140" s="78" t="s">
        <v>362</v>
      </c>
      <c r="L140" s="89">
        <v>29.96678</v>
      </c>
      <c r="M140" s="89">
        <v>0</v>
      </c>
      <c r="N140" s="89">
        <v>29.96678</v>
      </c>
      <c r="O140" s="78" t="s">
        <v>346</v>
      </c>
      <c r="P140" s="83"/>
      <c r="Q140" s="81"/>
      <c r="R140" s="48"/>
    </row>
    <row r="141" spans="1:18" ht="30" customHeight="1" x14ac:dyDescent="0.25">
      <c r="A141" s="30"/>
      <c r="B141" s="3"/>
      <c r="C141" s="21" t="s">
        <v>254</v>
      </c>
      <c r="D141" s="76" t="s">
        <v>137</v>
      </c>
      <c r="E141" s="76" t="s">
        <v>139</v>
      </c>
      <c r="F141" s="80" t="s">
        <v>125</v>
      </c>
      <c r="G141" s="78" t="s">
        <v>87</v>
      </c>
      <c r="H141" s="80" t="s">
        <v>102</v>
      </c>
      <c r="I141" s="80">
        <v>4</v>
      </c>
      <c r="J141" s="78" t="s">
        <v>362</v>
      </c>
      <c r="K141" s="78" t="s">
        <v>362</v>
      </c>
      <c r="L141" s="89">
        <v>14.339359999999999</v>
      </c>
      <c r="M141" s="89">
        <v>0</v>
      </c>
      <c r="N141" s="89">
        <v>14.339359999999999</v>
      </c>
      <c r="O141" s="78" t="s">
        <v>346</v>
      </c>
      <c r="P141" s="86"/>
      <c r="Q141" s="81"/>
      <c r="R141" s="48"/>
    </row>
    <row r="142" spans="1:18" ht="30" customHeight="1" x14ac:dyDescent="0.25">
      <c r="A142" s="30"/>
      <c r="B142" s="3"/>
      <c r="C142" s="21" t="s">
        <v>255</v>
      </c>
      <c r="D142" s="76" t="s">
        <v>137</v>
      </c>
      <c r="E142" s="76" t="s">
        <v>139</v>
      </c>
      <c r="F142" s="80" t="s">
        <v>97</v>
      </c>
      <c r="G142" s="78" t="s">
        <v>87</v>
      </c>
      <c r="H142" s="80" t="s">
        <v>113</v>
      </c>
      <c r="I142" s="80">
        <v>9</v>
      </c>
      <c r="J142" s="78" t="s">
        <v>362</v>
      </c>
      <c r="K142" s="78" t="s">
        <v>362</v>
      </c>
      <c r="L142" s="89">
        <v>23.799230000000001</v>
      </c>
      <c r="M142" s="89">
        <v>0</v>
      </c>
      <c r="N142" s="89">
        <v>23.799230000000001</v>
      </c>
      <c r="O142" s="78" t="s">
        <v>346</v>
      </c>
      <c r="P142" s="86"/>
      <c r="Q142" s="81"/>
      <c r="R142" s="48"/>
    </row>
    <row r="143" spans="1:18" ht="30" customHeight="1" x14ac:dyDescent="0.25">
      <c r="A143" s="30"/>
      <c r="B143" s="3"/>
      <c r="C143" s="21" t="s">
        <v>256</v>
      </c>
      <c r="D143" s="76" t="s">
        <v>137</v>
      </c>
      <c r="E143" s="76" t="s">
        <v>139</v>
      </c>
      <c r="F143" s="80" t="s">
        <v>126</v>
      </c>
      <c r="G143" s="78" t="s">
        <v>87</v>
      </c>
      <c r="H143" s="80" t="s">
        <v>102</v>
      </c>
      <c r="I143" s="80">
        <v>1</v>
      </c>
      <c r="J143" s="78" t="s">
        <v>362</v>
      </c>
      <c r="K143" s="78" t="s">
        <v>362</v>
      </c>
      <c r="L143" s="89">
        <v>97.228560000000002</v>
      </c>
      <c r="M143" s="89">
        <v>0</v>
      </c>
      <c r="N143" s="89">
        <v>97.228560000000002</v>
      </c>
      <c r="O143" s="78" t="s">
        <v>346</v>
      </c>
      <c r="P143" s="86"/>
      <c r="Q143" s="81"/>
      <c r="R143" s="48"/>
    </row>
    <row r="144" spans="1:18" ht="30" customHeight="1" x14ac:dyDescent="0.25">
      <c r="A144" s="30"/>
      <c r="B144" s="3"/>
      <c r="C144" s="21" t="s">
        <v>257</v>
      </c>
      <c r="D144" s="76" t="s">
        <v>137</v>
      </c>
      <c r="E144" s="76" t="s">
        <v>139</v>
      </c>
      <c r="F144" s="80" t="s">
        <v>138</v>
      </c>
      <c r="G144" s="78" t="s">
        <v>87</v>
      </c>
      <c r="H144" s="80" t="s">
        <v>102</v>
      </c>
      <c r="I144" s="80">
        <v>1</v>
      </c>
      <c r="J144" s="78" t="s">
        <v>362</v>
      </c>
      <c r="K144" s="78" t="s">
        <v>362</v>
      </c>
      <c r="L144" s="89">
        <v>32.865279999999998</v>
      </c>
      <c r="M144" s="89">
        <v>0</v>
      </c>
      <c r="N144" s="89">
        <v>32.865279999999998</v>
      </c>
      <c r="O144" s="78" t="s">
        <v>346</v>
      </c>
      <c r="P144" s="86"/>
      <c r="Q144" s="81"/>
      <c r="R144" s="48"/>
    </row>
    <row r="145" spans="1:18" ht="30" customHeight="1" x14ac:dyDescent="0.25">
      <c r="A145" s="30"/>
      <c r="B145" s="3"/>
      <c r="C145" s="21" t="s">
        <v>258</v>
      </c>
      <c r="D145" s="76" t="s">
        <v>137</v>
      </c>
      <c r="E145" s="76" t="s">
        <v>139</v>
      </c>
      <c r="F145" s="80" t="s">
        <v>134</v>
      </c>
      <c r="G145" s="80" t="s">
        <v>87</v>
      </c>
      <c r="H145" s="80" t="s">
        <v>102</v>
      </c>
      <c r="I145" s="80">
        <v>3</v>
      </c>
      <c r="J145" s="78" t="s">
        <v>362</v>
      </c>
      <c r="K145" s="78" t="s">
        <v>362</v>
      </c>
      <c r="L145" s="89">
        <v>45.204389999999997</v>
      </c>
      <c r="M145" s="89">
        <v>0</v>
      </c>
      <c r="N145" s="89">
        <v>45.204389999999997</v>
      </c>
      <c r="O145" s="78" t="s">
        <v>346</v>
      </c>
      <c r="P145" s="86"/>
      <c r="Q145" s="81"/>
      <c r="R145" s="48"/>
    </row>
    <row r="146" spans="1:18" ht="30" customHeight="1" x14ac:dyDescent="0.25">
      <c r="A146" s="30"/>
      <c r="B146" s="3"/>
      <c r="C146" s="21" t="s">
        <v>259</v>
      </c>
      <c r="D146" s="76" t="s">
        <v>137</v>
      </c>
      <c r="E146" s="76" t="s">
        <v>139</v>
      </c>
      <c r="F146" s="80" t="s">
        <v>135</v>
      </c>
      <c r="G146" s="78" t="s">
        <v>87</v>
      </c>
      <c r="H146" s="80" t="s">
        <v>102</v>
      </c>
      <c r="I146" s="80">
        <v>50</v>
      </c>
      <c r="J146" s="78" t="s">
        <v>362</v>
      </c>
      <c r="K146" s="78" t="s">
        <v>362</v>
      </c>
      <c r="L146" s="89">
        <v>1.1520600000000001</v>
      </c>
      <c r="M146" s="89">
        <v>0</v>
      </c>
      <c r="N146" s="89">
        <v>1.1520600000000001</v>
      </c>
      <c r="O146" s="78" t="s">
        <v>346</v>
      </c>
      <c r="P146" s="86"/>
      <c r="Q146" s="81"/>
      <c r="R146" s="48"/>
    </row>
    <row r="147" spans="1:18" ht="30" customHeight="1" x14ac:dyDescent="0.25">
      <c r="A147" s="30"/>
      <c r="B147" s="3"/>
      <c r="C147" s="21" t="s">
        <v>260</v>
      </c>
      <c r="D147" s="76" t="s">
        <v>137</v>
      </c>
      <c r="E147" s="76" t="s">
        <v>139</v>
      </c>
      <c r="F147" s="80" t="s">
        <v>114</v>
      </c>
      <c r="G147" s="78" t="s">
        <v>87</v>
      </c>
      <c r="H147" s="80" t="s">
        <v>102</v>
      </c>
      <c r="I147" s="80">
        <v>1</v>
      </c>
      <c r="J147" s="78" t="s">
        <v>362</v>
      </c>
      <c r="K147" s="78" t="s">
        <v>362</v>
      </c>
      <c r="L147" s="89">
        <v>73.47457</v>
      </c>
      <c r="M147" s="89">
        <v>0</v>
      </c>
      <c r="N147" s="89">
        <v>73.47457</v>
      </c>
      <c r="O147" s="78" t="s">
        <v>346</v>
      </c>
      <c r="P147" s="86"/>
      <c r="Q147" s="81"/>
      <c r="R147" s="48"/>
    </row>
    <row r="148" spans="1:18" ht="30" customHeight="1" x14ac:dyDescent="0.25">
      <c r="A148" s="30"/>
      <c r="B148" s="3"/>
      <c r="C148" s="21" t="s">
        <v>261</v>
      </c>
      <c r="D148" s="76" t="s">
        <v>154</v>
      </c>
      <c r="E148" s="76" t="s">
        <v>155</v>
      </c>
      <c r="F148" s="80" t="s">
        <v>109</v>
      </c>
      <c r="G148" s="78" t="s">
        <v>87</v>
      </c>
      <c r="H148" s="80" t="s">
        <v>102</v>
      </c>
      <c r="I148" s="80">
        <v>1</v>
      </c>
      <c r="J148" s="78" t="s">
        <v>363</v>
      </c>
      <c r="K148" s="78" t="s">
        <v>363</v>
      </c>
      <c r="L148" s="89">
        <v>29.96678</v>
      </c>
      <c r="M148" s="89">
        <v>0</v>
      </c>
      <c r="N148" s="89">
        <v>29.96678</v>
      </c>
      <c r="O148" s="78" t="s">
        <v>348</v>
      </c>
      <c r="P148" s="83"/>
      <c r="Q148" s="81"/>
      <c r="R148" s="48"/>
    </row>
    <row r="149" spans="1:18" ht="30" customHeight="1" x14ac:dyDescent="0.25">
      <c r="A149" s="30"/>
      <c r="B149" s="3"/>
      <c r="C149" s="21" t="s">
        <v>262</v>
      </c>
      <c r="D149" s="76" t="s">
        <v>154</v>
      </c>
      <c r="E149" s="76" t="s">
        <v>155</v>
      </c>
      <c r="F149" s="80" t="s">
        <v>125</v>
      </c>
      <c r="G149" s="78" t="s">
        <v>87</v>
      </c>
      <c r="H149" s="80" t="s">
        <v>102</v>
      </c>
      <c r="I149" s="80">
        <v>2</v>
      </c>
      <c r="J149" s="78" t="s">
        <v>363</v>
      </c>
      <c r="K149" s="78" t="s">
        <v>363</v>
      </c>
      <c r="L149" s="89">
        <v>7.1690100000000001</v>
      </c>
      <c r="M149" s="89">
        <v>0</v>
      </c>
      <c r="N149" s="89">
        <v>7.1690100000000001</v>
      </c>
      <c r="O149" s="78" t="s">
        <v>348</v>
      </c>
      <c r="P149" s="86"/>
      <c r="Q149" s="81"/>
      <c r="R149" s="48"/>
    </row>
    <row r="150" spans="1:18" ht="30" customHeight="1" x14ac:dyDescent="0.25">
      <c r="A150" s="30"/>
      <c r="B150" s="3"/>
      <c r="C150" s="21" t="s">
        <v>263</v>
      </c>
      <c r="D150" s="76" t="s">
        <v>154</v>
      </c>
      <c r="E150" s="76" t="s">
        <v>155</v>
      </c>
      <c r="F150" s="80" t="s">
        <v>126</v>
      </c>
      <c r="G150" s="78" t="s">
        <v>87</v>
      </c>
      <c r="H150" s="80" t="s">
        <v>102</v>
      </c>
      <c r="I150" s="80">
        <v>1</v>
      </c>
      <c r="J150" s="78" t="s">
        <v>363</v>
      </c>
      <c r="K150" s="78" t="s">
        <v>363</v>
      </c>
      <c r="L150" s="89">
        <v>97.228560000000002</v>
      </c>
      <c r="M150" s="89">
        <v>0</v>
      </c>
      <c r="N150" s="89">
        <v>97.228560000000002</v>
      </c>
      <c r="O150" s="78" t="s">
        <v>348</v>
      </c>
      <c r="P150" s="86"/>
      <c r="Q150" s="81"/>
      <c r="R150" s="48"/>
    </row>
    <row r="151" spans="1:18" ht="30" customHeight="1" x14ac:dyDescent="0.25">
      <c r="A151" s="30"/>
      <c r="B151" s="3"/>
      <c r="C151" s="21" t="s">
        <v>264</v>
      </c>
      <c r="D151" s="76" t="s">
        <v>154</v>
      </c>
      <c r="E151" s="76" t="s">
        <v>155</v>
      </c>
      <c r="F151" s="80" t="s">
        <v>134</v>
      </c>
      <c r="G151" s="78" t="s">
        <v>87</v>
      </c>
      <c r="H151" s="80" t="s">
        <v>102</v>
      </c>
      <c r="I151" s="80">
        <v>1</v>
      </c>
      <c r="J151" s="78" t="s">
        <v>363</v>
      </c>
      <c r="K151" s="78" t="s">
        <v>363</v>
      </c>
      <c r="L151" s="89">
        <v>15.06812</v>
      </c>
      <c r="M151" s="89">
        <v>0</v>
      </c>
      <c r="N151" s="89">
        <v>15.06812</v>
      </c>
      <c r="O151" s="78" t="s">
        <v>348</v>
      </c>
      <c r="P151" s="86"/>
      <c r="Q151" s="81"/>
      <c r="R151" s="48"/>
    </row>
    <row r="152" spans="1:18" ht="30" customHeight="1" x14ac:dyDescent="0.25">
      <c r="A152" s="30"/>
      <c r="B152" s="3"/>
      <c r="C152" s="21" t="s">
        <v>265</v>
      </c>
      <c r="D152" s="76" t="s">
        <v>154</v>
      </c>
      <c r="E152" s="76" t="s">
        <v>155</v>
      </c>
      <c r="F152" s="80" t="s">
        <v>156</v>
      </c>
      <c r="G152" s="78" t="s">
        <v>87</v>
      </c>
      <c r="H152" s="80" t="s">
        <v>128</v>
      </c>
      <c r="I152" s="80">
        <v>6</v>
      </c>
      <c r="J152" s="78" t="s">
        <v>363</v>
      </c>
      <c r="K152" s="78" t="s">
        <v>363</v>
      </c>
      <c r="L152" s="89">
        <v>8.7574100000000001</v>
      </c>
      <c r="M152" s="89">
        <v>0</v>
      </c>
      <c r="N152" s="89">
        <v>8.7574100000000001</v>
      </c>
      <c r="O152" s="78" t="s">
        <v>348</v>
      </c>
      <c r="P152" s="86"/>
      <c r="Q152" s="81"/>
      <c r="R152" s="48"/>
    </row>
    <row r="153" spans="1:18" ht="30" customHeight="1" x14ac:dyDescent="0.25">
      <c r="A153" s="30"/>
      <c r="B153" s="3"/>
      <c r="C153" s="21" t="s">
        <v>266</v>
      </c>
      <c r="D153" s="76" t="s">
        <v>154</v>
      </c>
      <c r="E153" s="76" t="s">
        <v>155</v>
      </c>
      <c r="F153" s="80" t="s">
        <v>127</v>
      </c>
      <c r="G153" s="80" t="s">
        <v>87</v>
      </c>
      <c r="H153" s="80" t="s">
        <v>128</v>
      </c>
      <c r="I153" s="80">
        <v>8</v>
      </c>
      <c r="J153" s="78" t="s">
        <v>363</v>
      </c>
      <c r="K153" s="78" t="s">
        <v>363</v>
      </c>
      <c r="L153" s="89">
        <v>11.675610000000001</v>
      </c>
      <c r="M153" s="89">
        <v>0</v>
      </c>
      <c r="N153" s="89">
        <v>11.675610000000001</v>
      </c>
      <c r="O153" s="78" t="s">
        <v>348</v>
      </c>
      <c r="P153" s="86"/>
      <c r="Q153" s="81"/>
      <c r="R153" s="48"/>
    </row>
    <row r="154" spans="1:18" ht="30" customHeight="1" x14ac:dyDescent="0.25">
      <c r="A154" s="30"/>
      <c r="B154" s="3"/>
      <c r="C154" s="21" t="s">
        <v>267</v>
      </c>
      <c r="D154" s="76" t="s">
        <v>154</v>
      </c>
      <c r="E154" s="76" t="s">
        <v>155</v>
      </c>
      <c r="F154" s="80" t="s">
        <v>157</v>
      </c>
      <c r="G154" s="78" t="s">
        <v>87</v>
      </c>
      <c r="H154" s="80" t="s">
        <v>102</v>
      </c>
      <c r="I154" s="80">
        <v>2</v>
      </c>
      <c r="J154" s="78" t="s">
        <v>363</v>
      </c>
      <c r="K154" s="78" t="s">
        <v>363</v>
      </c>
      <c r="L154" s="89">
        <v>17.46283</v>
      </c>
      <c r="M154" s="89">
        <v>0</v>
      </c>
      <c r="N154" s="89">
        <v>17.46283</v>
      </c>
      <c r="O154" s="78" t="s">
        <v>348</v>
      </c>
      <c r="P154" s="86"/>
      <c r="Q154" s="81"/>
      <c r="R154" s="48"/>
    </row>
    <row r="155" spans="1:18" ht="30" customHeight="1" x14ac:dyDescent="0.25">
      <c r="A155" s="30"/>
      <c r="B155" s="3"/>
      <c r="C155" s="21" t="s">
        <v>268</v>
      </c>
      <c r="D155" s="76" t="s">
        <v>154</v>
      </c>
      <c r="E155" s="76" t="s">
        <v>155</v>
      </c>
      <c r="F155" s="80" t="s">
        <v>117</v>
      </c>
      <c r="G155" s="78" t="s">
        <v>87</v>
      </c>
      <c r="H155" s="80" t="s">
        <v>102</v>
      </c>
      <c r="I155" s="80">
        <v>3</v>
      </c>
      <c r="J155" s="78" t="s">
        <v>363</v>
      </c>
      <c r="K155" s="78" t="s">
        <v>363</v>
      </c>
      <c r="L155" s="89">
        <v>7.8888600000000002</v>
      </c>
      <c r="M155" s="89">
        <v>0</v>
      </c>
      <c r="N155" s="89">
        <v>7.8888600000000002</v>
      </c>
      <c r="O155" s="78" t="s">
        <v>348</v>
      </c>
      <c r="P155" s="86"/>
      <c r="Q155" s="81"/>
      <c r="R155" s="48"/>
    </row>
    <row r="156" spans="1:18" ht="30" customHeight="1" x14ac:dyDescent="0.25">
      <c r="A156" s="30"/>
      <c r="B156" s="3"/>
      <c r="C156" s="21" t="s">
        <v>269</v>
      </c>
      <c r="D156" s="76" t="s">
        <v>154</v>
      </c>
      <c r="E156" s="76" t="s">
        <v>155</v>
      </c>
      <c r="F156" s="80" t="s">
        <v>158</v>
      </c>
      <c r="G156" s="78" t="s">
        <v>87</v>
      </c>
      <c r="H156" s="80" t="s">
        <v>159</v>
      </c>
      <c r="I156" s="80">
        <v>1</v>
      </c>
      <c r="J156" s="78" t="s">
        <v>363</v>
      </c>
      <c r="K156" s="78" t="s">
        <v>363</v>
      </c>
      <c r="L156" s="89">
        <v>116.51023000000001</v>
      </c>
      <c r="M156" s="89">
        <v>0</v>
      </c>
      <c r="N156" s="89">
        <v>116.51023000000001</v>
      </c>
      <c r="O156" s="78" t="s">
        <v>348</v>
      </c>
      <c r="P156" s="86"/>
      <c r="Q156" s="81"/>
      <c r="R156" s="48"/>
    </row>
    <row r="157" spans="1:18" ht="30" customHeight="1" x14ac:dyDescent="0.25">
      <c r="A157" s="30"/>
      <c r="B157" s="3"/>
      <c r="C157" s="21" t="s">
        <v>270</v>
      </c>
      <c r="D157" s="76" t="s">
        <v>164</v>
      </c>
      <c r="E157" s="76" t="s">
        <v>161</v>
      </c>
      <c r="F157" s="80" t="s">
        <v>109</v>
      </c>
      <c r="G157" s="78" t="s">
        <v>87</v>
      </c>
      <c r="H157" s="80" t="s">
        <v>102</v>
      </c>
      <c r="I157" s="80">
        <v>1</v>
      </c>
      <c r="J157" s="78" t="s">
        <v>358</v>
      </c>
      <c r="K157" s="78" t="s">
        <v>358</v>
      </c>
      <c r="L157" s="89">
        <v>29.96678</v>
      </c>
      <c r="M157" s="89">
        <v>0</v>
      </c>
      <c r="N157" s="89">
        <v>29.96678</v>
      </c>
      <c r="O157" s="78" t="s">
        <v>329</v>
      </c>
      <c r="P157" s="83"/>
      <c r="Q157" s="81"/>
      <c r="R157" s="48"/>
    </row>
    <row r="158" spans="1:18" ht="30" customHeight="1" x14ac:dyDescent="0.25">
      <c r="A158" s="30"/>
      <c r="B158" s="3"/>
      <c r="C158" s="21" t="s">
        <v>271</v>
      </c>
      <c r="D158" s="76" t="s">
        <v>164</v>
      </c>
      <c r="E158" s="76" t="s">
        <v>161</v>
      </c>
      <c r="F158" s="80" t="s">
        <v>125</v>
      </c>
      <c r="G158" s="78" t="s">
        <v>87</v>
      </c>
      <c r="H158" s="80" t="s">
        <v>102</v>
      </c>
      <c r="I158" s="80">
        <v>1</v>
      </c>
      <c r="J158" s="78" t="s">
        <v>358</v>
      </c>
      <c r="K158" s="78" t="s">
        <v>358</v>
      </c>
      <c r="L158" s="89">
        <v>3.5830600000000001</v>
      </c>
      <c r="M158" s="89">
        <v>0</v>
      </c>
      <c r="N158" s="89">
        <v>3.5830600000000001</v>
      </c>
      <c r="O158" s="78" t="s">
        <v>329</v>
      </c>
      <c r="P158" s="86"/>
      <c r="Q158" s="81"/>
      <c r="R158" s="48"/>
    </row>
    <row r="159" spans="1:18" ht="30" customHeight="1" x14ac:dyDescent="0.25">
      <c r="A159" s="30"/>
      <c r="B159" s="3"/>
      <c r="C159" s="21" t="s">
        <v>272</v>
      </c>
      <c r="D159" s="76" t="s">
        <v>164</v>
      </c>
      <c r="E159" s="76" t="s">
        <v>161</v>
      </c>
      <c r="F159" s="80" t="s">
        <v>126</v>
      </c>
      <c r="G159" s="78" t="s">
        <v>87</v>
      </c>
      <c r="H159" s="80" t="s">
        <v>102</v>
      </c>
      <c r="I159" s="80">
        <v>1</v>
      </c>
      <c r="J159" s="78" t="s">
        <v>358</v>
      </c>
      <c r="K159" s="78" t="s">
        <v>358</v>
      </c>
      <c r="L159" s="89">
        <v>97.228560000000002</v>
      </c>
      <c r="M159" s="89">
        <v>0</v>
      </c>
      <c r="N159" s="89">
        <v>97.228560000000002</v>
      </c>
      <c r="O159" s="78" t="s">
        <v>329</v>
      </c>
      <c r="P159" s="86"/>
      <c r="Q159" s="81"/>
      <c r="R159" s="48"/>
    </row>
    <row r="160" spans="1:18" ht="30" customHeight="1" x14ac:dyDescent="0.25">
      <c r="A160" s="30"/>
      <c r="B160" s="3"/>
      <c r="C160" s="21" t="s">
        <v>273</v>
      </c>
      <c r="D160" s="76" t="s">
        <v>164</v>
      </c>
      <c r="E160" s="76" t="s">
        <v>161</v>
      </c>
      <c r="F160" s="80" t="s">
        <v>115</v>
      </c>
      <c r="G160" s="78" t="s">
        <v>87</v>
      </c>
      <c r="H160" s="80" t="s">
        <v>116</v>
      </c>
      <c r="I160" s="80">
        <v>18</v>
      </c>
      <c r="J160" s="78" t="s">
        <v>358</v>
      </c>
      <c r="K160" s="78" t="s">
        <v>358</v>
      </c>
      <c r="L160" s="89">
        <v>46.401029999999999</v>
      </c>
      <c r="M160" s="89">
        <v>0</v>
      </c>
      <c r="N160" s="89">
        <v>46.401029999999999</v>
      </c>
      <c r="O160" s="78" t="s">
        <v>329</v>
      </c>
      <c r="P160" s="86"/>
      <c r="Q160" s="81"/>
      <c r="R160" s="48"/>
    </row>
    <row r="161" spans="1:18" ht="30" customHeight="1" x14ac:dyDescent="0.25">
      <c r="A161" s="30"/>
      <c r="B161" s="3"/>
      <c r="C161" s="21" t="s">
        <v>274</v>
      </c>
      <c r="D161" s="76" t="s">
        <v>164</v>
      </c>
      <c r="E161" s="76" t="s">
        <v>161</v>
      </c>
      <c r="F161" s="80" t="s">
        <v>162</v>
      </c>
      <c r="G161" s="78" t="s">
        <v>87</v>
      </c>
      <c r="H161" s="80" t="s">
        <v>102</v>
      </c>
      <c r="I161" s="80">
        <v>1</v>
      </c>
      <c r="J161" s="78" t="s">
        <v>358</v>
      </c>
      <c r="K161" s="78" t="s">
        <v>358</v>
      </c>
      <c r="L161" s="89">
        <v>15.06812</v>
      </c>
      <c r="M161" s="89">
        <v>0</v>
      </c>
      <c r="N161" s="89">
        <v>15.06812</v>
      </c>
      <c r="O161" s="78" t="s">
        <v>329</v>
      </c>
      <c r="P161" s="86"/>
      <c r="Q161" s="81"/>
      <c r="R161" s="48"/>
    </row>
    <row r="162" spans="1:18" ht="30" customHeight="1" x14ac:dyDescent="0.25">
      <c r="A162" s="30"/>
      <c r="B162" s="3"/>
      <c r="C162" s="21" t="s">
        <v>275</v>
      </c>
      <c r="D162" s="76" t="s">
        <v>164</v>
      </c>
      <c r="E162" s="76" t="s">
        <v>161</v>
      </c>
      <c r="F162" s="80" t="s">
        <v>135</v>
      </c>
      <c r="G162" s="78" t="s">
        <v>87</v>
      </c>
      <c r="H162" s="80" t="s">
        <v>102</v>
      </c>
      <c r="I162" s="80">
        <v>45</v>
      </c>
      <c r="J162" s="78" t="s">
        <v>358</v>
      </c>
      <c r="K162" s="78" t="s">
        <v>358</v>
      </c>
      <c r="L162" s="89">
        <v>1.0364</v>
      </c>
      <c r="M162" s="89">
        <v>0</v>
      </c>
      <c r="N162" s="89">
        <v>1.0364</v>
      </c>
      <c r="O162" s="78" t="s">
        <v>329</v>
      </c>
      <c r="P162" s="86"/>
      <c r="Q162" s="81"/>
      <c r="R162" s="48"/>
    </row>
    <row r="163" spans="1:18" ht="30" customHeight="1" x14ac:dyDescent="0.25">
      <c r="A163" s="30"/>
      <c r="B163" s="3"/>
      <c r="C163" s="21" t="s">
        <v>276</v>
      </c>
      <c r="D163" s="76" t="s">
        <v>164</v>
      </c>
      <c r="E163" s="76" t="s">
        <v>161</v>
      </c>
      <c r="F163" s="80" t="s">
        <v>136</v>
      </c>
      <c r="G163" s="78" t="s">
        <v>87</v>
      </c>
      <c r="H163" s="80" t="s">
        <v>102</v>
      </c>
      <c r="I163" s="80">
        <v>2</v>
      </c>
      <c r="J163" s="78" t="s">
        <v>358</v>
      </c>
      <c r="K163" s="78" t="s">
        <v>358</v>
      </c>
      <c r="L163" s="89">
        <v>32.630780000000001</v>
      </c>
      <c r="M163" s="89">
        <v>0</v>
      </c>
      <c r="N163" s="89">
        <v>32.630780000000001</v>
      </c>
      <c r="O163" s="78" t="s">
        <v>329</v>
      </c>
      <c r="P163" s="86"/>
      <c r="Q163" s="81"/>
      <c r="R163" s="48"/>
    </row>
    <row r="164" spans="1:18" ht="30" customHeight="1" x14ac:dyDescent="0.25">
      <c r="A164" s="30"/>
      <c r="B164" s="3"/>
      <c r="C164" s="21" t="s">
        <v>277</v>
      </c>
      <c r="D164" s="76" t="s">
        <v>164</v>
      </c>
      <c r="E164" s="76" t="s">
        <v>161</v>
      </c>
      <c r="F164" s="80" t="s">
        <v>163</v>
      </c>
      <c r="G164" s="78" t="s">
        <v>87</v>
      </c>
      <c r="H164" s="80" t="s">
        <v>102</v>
      </c>
      <c r="I164" s="80">
        <v>1</v>
      </c>
      <c r="J164" s="78" t="s">
        <v>358</v>
      </c>
      <c r="K164" s="78" t="s">
        <v>358</v>
      </c>
      <c r="L164" s="89">
        <v>10.73298</v>
      </c>
      <c r="M164" s="89">
        <v>0</v>
      </c>
      <c r="N164" s="89">
        <v>10.73298</v>
      </c>
      <c r="O164" s="78" t="s">
        <v>329</v>
      </c>
      <c r="P164" s="86"/>
      <c r="Q164" s="81"/>
      <c r="R164" s="48"/>
    </row>
    <row r="165" spans="1:18" ht="30" customHeight="1" x14ac:dyDescent="0.25">
      <c r="A165" s="30"/>
      <c r="B165" s="3"/>
      <c r="C165" s="21" t="s">
        <v>278</v>
      </c>
      <c r="D165" s="76" t="s">
        <v>164</v>
      </c>
      <c r="E165" s="76" t="s">
        <v>161</v>
      </c>
      <c r="F165" s="80" t="s">
        <v>97</v>
      </c>
      <c r="G165" s="78" t="s">
        <v>87</v>
      </c>
      <c r="H165" s="80" t="s">
        <v>113</v>
      </c>
      <c r="I165" s="80">
        <v>6</v>
      </c>
      <c r="J165" s="78" t="s">
        <v>358</v>
      </c>
      <c r="K165" s="78" t="s">
        <v>358</v>
      </c>
      <c r="L165" s="89">
        <v>15.86619</v>
      </c>
      <c r="M165" s="89">
        <v>0</v>
      </c>
      <c r="N165" s="89">
        <v>15.86619</v>
      </c>
      <c r="O165" s="78" t="s">
        <v>329</v>
      </c>
      <c r="P165" s="86"/>
      <c r="Q165" s="81"/>
      <c r="R165" s="48"/>
    </row>
    <row r="166" spans="1:18" ht="30" customHeight="1" x14ac:dyDescent="0.25">
      <c r="A166" s="30"/>
      <c r="B166" s="3"/>
      <c r="C166" s="21" t="s">
        <v>279</v>
      </c>
      <c r="D166" s="76" t="s">
        <v>164</v>
      </c>
      <c r="E166" s="76" t="s">
        <v>161</v>
      </c>
      <c r="F166" s="80" t="s">
        <v>157</v>
      </c>
      <c r="G166" s="78" t="s">
        <v>87</v>
      </c>
      <c r="H166" s="80" t="s">
        <v>102</v>
      </c>
      <c r="I166" s="80">
        <v>2</v>
      </c>
      <c r="J166" s="78" t="s">
        <v>358</v>
      </c>
      <c r="K166" s="78" t="s">
        <v>358</v>
      </c>
      <c r="L166" s="89">
        <v>17.46283</v>
      </c>
      <c r="M166" s="89">
        <v>0</v>
      </c>
      <c r="N166" s="89">
        <v>17.46283</v>
      </c>
      <c r="O166" s="78" t="s">
        <v>329</v>
      </c>
      <c r="P166" s="86"/>
      <c r="Q166" s="81"/>
      <c r="R166" s="48"/>
    </row>
    <row r="167" spans="1:18" ht="30" customHeight="1" x14ac:dyDescent="0.25">
      <c r="A167" s="30"/>
      <c r="B167" s="3"/>
      <c r="C167" s="21" t="s">
        <v>280</v>
      </c>
      <c r="D167" s="76" t="s">
        <v>164</v>
      </c>
      <c r="E167" s="76" t="s">
        <v>161</v>
      </c>
      <c r="F167" s="80" t="s">
        <v>127</v>
      </c>
      <c r="G167" s="78" t="s">
        <v>87</v>
      </c>
      <c r="H167" s="80" t="s">
        <v>128</v>
      </c>
      <c r="I167" s="80">
        <v>14</v>
      </c>
      <c r="J167" s="78" t="s">
        <v>358</v>
      </c>
      <c r="K167" s="78" t="s">
        <v>358</v>
      </c>
      <c r="L167" s="89">
        <v>20.433070000000001</v>
      </c>
      <c r="M167" s="89">
        <v>0</v>
      </c>
      <c r="N167" s="89">
        <v>20.433070000000001</v>
      </c>
      <c r="O167" s="78" t="s">
        <v>329</v>
      </c>
      <c r="P167" s="86"/>
      <c r="Q167" s="81"/>
      <c r="R167" s="48"/>
    </row>
    <row r="168" spans="1:18" ht="30" customHeight="1" x14ac:dyDescent="0.25">
      <c r="A168" s="30"/>
      <c r="B168" s="3"/>
      <c r="C168" s="21" t="s">
        <v>281</v>
      </c>
      <c r="D168" s="76" t="s">
        <v>165</v>
      </c>
      <c r="E168" s="76" t="s">
        <v>166</v>
      </c>
      <c r="F168" s="80" t="s">
        <v>109</v>
      </c>
      <c r="G168" s="78" t="s">
        <v>87</v>
      </c>
      <c r="H168" s="80" t="s">
        <v>102</v>
      </c>
      <c r="I168" s="80">
        <v>1</v>
      </c>
      <c r="J168" s="78" t="s">
        <v>360</v>
      </c>
      <c r="K168" s="78" t="s">
        <v>360</v>
      </c>
      <c r="L168" s="89">
        <v>29.96678</v>
      </c>
      <c r="M168" s="89">
        <v>0</v>
      </c>
      <c r="N168" s="89">
        <v>29.96678</v>
      </c>
      <c r="O168" s="78" t="s">
        <v>349</v>
      </c>
      <c r="P168" s="83"/>
      <c r="Q168" s="81"/>
      <c r="R168" s="48"/>
    </row>
    <row r="169" spans="1:18" ht="30" customHeight="1" x14ac:dyDescent="0.25">
      <c r="A169" s="30"/>
      <c r="B169" s="3"/>
      <c r="C169" s="21" t="s">
        <v>282</v>
      </c>
      <c r="D169" s="76" t="s">
        <v>165</v>
      </c>
      <c r="E169" s="76" t="s">
        <v>166</v>
      </c>
      <c r="F169" s="80" t="s">
        <v>125</v>
      </c>
      <c r="G169" s="78" t="s">
        <v>87</v>
      </c>
      <c r="H169" s="80" t="s">
        <v>102</v>
      </c>
      <c r="I169" s="80">
        <v>3</v>
      </c>
      <c r="J169" s="78" t="s">
        <v>360</v>
      </c>
      <c r="K169" s="78" t="s">
        <v>360</v>
      </c>
      <c r="L169" s="89">
        <v>10.75489</v>
      </c>
      <c r="M169" s="89">
        <v>0</v>
      </c>
      <c r="N169" s="89">
        <v>10.75489</v>
      </c>
      <c r="O169" s="78" t="s">
        <v>349</v>
      </c>
      <c r="P169" s="86"/>
      <c r="Q169" s="81"/>
      <c r="R169" s="48"/>
    </row>
    <row r="170" spans="1:18" ht="30" customHeight="1" x14ac:dyDescent="0.25">
      <c r="A170" s="30"/>
      <c r="B170" s="3"/>
      <c r="C170" s="21" t="s">
        <v>283</v>
      </c>
      <c r="D170" s="76" t="s">
        <v>165</v>
      </c>
      <c r="E170" s="76" t="s">
        <v>166</v>
      </c>
      <c r="F170" s="80" t="s">
        <v>126</v>
      </c>
      <c r="G170" s="78" t="s">
        <v>87</v>
      </c>
      <c r="H170" s="80" t="s">
        <v>102</v>
      </c>
      <c r="I170" s="80">
        <v>1</v>
      </c>
      <c r="J170" s="78" t="s">
        <v>360</v>
      </c>
      <c r="K170" s="78" t="s">
        <v>360</v>
      </c>
      <c r="L170" s="89">
        <v>97.228560000000002</v>
      </c>
      <c r="M170" s="89">
        <v>0</v>
      </c>
      <c r="N170" s="89">
        <v>97.228560000000002</v>
      </c>
      <c r="O170" s="78" t="s">
        <v>349</v>
      </c>
      <c r="P170" s="86"/>
      <c r="Q170" s="81"/>
      <c r="R170" s="48"/>
    </row>
    <row r="171" spans="1:18" ht="30" customHeight="1" x14ac:dyDescent="0.25">
      <c r="A171" s="30"/>
      <c r="B171" s="3"/>
      <c r="C171" s="21" t="s">
        <v>284</v>
      </c>
      <c r="D171" s="76" t="s">
        <v>165</v>
      </c>
      <c r="E171" s="76" t="s">
        <v>166</v>
      </c>
      <c r="F171" s="80" t="s">
        <v>115</v>
      </c>
      <c r="G171" s="78" t="s">
        <v>87</v>
      </c>
      <c r="H171" s="80" t="s">
        <v>116</v>
      </c>
      <c r="I171" s="80">
        <v>16</v>
      </c>
      <c r="J171" s="78" t="s">
        <v>360</v>
      </c>
      <c r="K171" s="78" t="s">
        <v>360</v>
      </c>
      <c r="L171" s="89">
        <v>43.155140000000003</v>
      </c>
      <c r="M171" s="89">
        <v>0</v>
      </c>
      <c r="N171" s="89">
        <v>43.155140000000003</v>
      </c>
      <c r="O171" s="78" t="s">
        <v>349</v>
      </c>
      <c r="P171" s="86"/>
      <c r="Q171" s="81"/>
      <c r="R171" s="48"/>
    </row>
    <row r="172" spans="1:18" ht="30" customHeight="1" x14ac:dyDescent="0.25">
      <c r="A172" s="30"/>
      <c r="B172" s="3"/>
      <c r="C172" s="21" t="s">
        <v>285</v>
      </c>
      <c r="D172" s="76" t="s">
        <v>165</v>
      </c>
      <c r="E172" s="76" t="s">
        <v>166</v>
      </c>
      <c r="F172" s="80" t="s">
        <v>134</v>
      </c>
      <c r="G172" s="78" t="s">
        <v>87</v>
      </c>
      <c r="H172" s="80" t="s">
        <v>102</v>
      </c>
      <c r="I172" s="80">
        <v>2</v>
      </c>
      <c r="J172" s="78" t="s">
        <v>360</v>
      </c>
      <c r="K172" s="78" t="s">
        <v>360</v>
      </c>
      <c r="L172" s="89">
        <v>30.13627</v>
      </c>
      <c r="M172" s="89">
        <v>0</v>
      </c>
      <c r="N172" s="89">
        <v>30.13627</v>
      </c>
      <c r="O172" s="78" t="s">
        <v>349</v>
      </c>
      <c r="P172" s="86"/>
      <c r="Q172" s="81"/>
      <c r="R172" s="48"/>
    </row>
    <row r="173" spans="1:18" ht="30" customHeight="1" x14ac:dyDescent="0.25">
      <c r="A173" s="30"/>
      <c r="B173" s="3"/>
      <c r="C173" s="21" t="s">
        <v>286</v>
      </c>
      <c r="D173" s="76" t="s">
        <v>165</v>
      </c>
      <c r="E173" s="76" t="s">
        <v>166</v>
      </c>
      <c r="F173" s="80" t="s">
        <v>163</v>
      </c>
      <c r="G173" s="78" t="s">
        <v>87</v>
      </c>
      <c r="H173" s="80" t="s">
        <v>102</v>
      </c>
      <c r="I173" s="80">
        <v>3</v>
      </c>
      <c r="J173" s="78" t="s">
        <v>360</v>
      </c>
      <c r="K173" s="78" t="s">
        <v>360</v>
      </c>
      <c r="L173" s="89">
        <v>32.200530000000001</v>
      </c>
      <c r="M173" s="89">
        <v>0</v>
      </c>
      <c r="N173" s="89">
        <v>32.200530000000001</v>
      </c>
      <c r="O173" s="78" t="s">
        <v>349</v>
      </c>
      <c r="P173" s="86"/>
      <c r="Q173" s="81"/>
      <c r="R173" s="48"/>
    </row>
    <row r="174" spans="1:18" ht="30" customHeight="1" x14ac:dyDescent="0.25">
      <c r="A174" s="30"/>
      <c r="B174" s="3"/>
      <c r="C174" s="21" t="s">
        <v>287</v>
      </c>
      <c r="D174" s="76" t="s">
        <v>165</v>
      </c>
      <c r="E174" s="76" t="s">
        <v>166</v>
      </c>
      <c r="F174" s="80" t="s">
        <v>157</v>
      </c>
      <c r="G174" s="78" t="s">
        <v>87</v>
      </c>
      <c r="H174" s="80" t="s">
        <v>102</v>
      </c>
      <c r="I174" s="80">
        <v>3</v>
      </c>
      <c r="J174" s="78" t="s">
        <v>360</v>
      </c>
      <c r="K174" s="78" t="s">
        <v>360</v>
      </c>
      <c r="L174" s="89">
        <v>26.19492</v>
      </c>
      <c r="M174" s="89">
        <v>0</v>
      </c>
      <c r="N174" s="89">
        <v>26.19492</v>
      </c>
      <c r="O174" s="78" t="s">
        <v>349</v>
      </c>
      <c r="P174" s="86"/>
      <c r="Q174" s="81"/>
      <c r="R174" s="48"/>
    </row>
    <row r="175" spans="1:18" ht="30" customHeight="1" x14ac:dyDescent="0.25">
      <c r="A175" s="30"/>
      <c r="B175" s="3"/>
      <c r="C175" s="21" t="s">
        <v>288</v>
      </c>
      <c r="D175" s="76" t="s">
        <v>165</v>
      </c>
      <c r="E175" s="76" t="s">
        <v>166</v>
      </c>
      <c r="F175" s="80" t="s">
        <v>156</v>
      </c>
      <c r="G175" s="78" t="s">
        <v>87</v>
      </c>
      <c r="H175" s="80" t="s">
        <v>128</v>
      </c>
      <c r="I175" s="80">
        <v>6</v>
      </c>
      <c r="J175" s="78" t="s">
        <v>360</v>
      </c>
      <c r="K175" s="78" t="s">
        <v>360</v>
      </c>
      <c r="L175" s="89">
        <v>8.7574100000000001</v>
      </c>
      <c r="M175" s="89">
        <v>0</v>
      </c>
      <c r="N175" s="89">
        <v>8.7574100000000001</v>
      </c>
      <c r="O175" s="78" t="s">
        <v>349</v>
      </c>
      <c r="P175" s="86"/>
      <c r="Q175" s="81"/>
      <c r="R175" s="48"/>
    </row>
    <row r="176" spans="1:18" ht="30" customHeight="1" x14ac:dyDescent="0.25">
      <c r="A176" s="30"/>
      <c r="B176" s="3"/>
      <c r="C176" s="21" t="s">
        <v>289</v>
      </c>
      <c r="D176" s="76" t="s">
        <v>165</v>
      </c>
      <c r="E176" s="76" t="s">
        <v>166</v>
      </c>
      <c r="F176" s="80" t="s">
        <v>121</v>
      </c>
      <c r="G176" s="78" t="s">
        <v>87</v>
      </c>
      <c r="H176" s="80" t="s">
        <v>102</v>
      </c>
      <c r="I176" s="80">
        <v>1</v>
      </c>
      <c r="J176" s="78" t="s">
        <v>360</v>
      </c>
      <c r="K176" s="78" t="s">
        <v>360</v>
      </c>
      <c r="L176" s="89">
        <v>2.6007600000000002</v>
      </c>
      <c r="M176" s="89">
        <v>0</v>
      </c>
      <c r="N176" s="89">
        <v>2.6007600000000002</v>
      </c>
      <c r="O176" s="78" t="s">
        <v>349</v>
      </c>
      <c r="P176" s="86"/>
      <c r="Q176" s="81"/>
      <c r="R176" s="48"/>
    </row>
    <row r="177" spans="1:18" ht="30" customHeight="1" x14ac:dyDescent="0.25">
      <c r="A177" s="30"/>
      <c r="B177" s="3"/>
      <c r="C177" s="21" t="s">
        <v>290</v>
      </c>
      <c r="D177" s="76" t="s">
        <v>165</v>
      </c>
      <c r="E177" s="76" t="s">
        <v>166</v>
      </c>
      <c r="F177" s="80" t="s">
        <v>117</v>
      </c>
      <c r="G177" s="78" t="s">
        <v>87</v>
      </c>
      <c r="H177" s="80" t="s">
        <v>102</v>
      </c>
      <c r="I177" s="80">
        <v>3</v>
      </c>
      <c r="J177" s="78" t="s">
        <v>360</v>
      </c>
      <c r="K177" s="78" t="s">
        <v>360</v>
      </c>
      <c r="L177" s="89">
        <v>7.8888600000000002</v>
      </c>
      <c r="M177" s="89">
        <v>0</v>
      </c>
      <c r="N177" s="89">
        <v>7.8888600000000002</v>
      </c>
      <c r="O177" s="78" t="s">
        <v>349</v>
      </c>
      <c r="P177" s="86"/>
      <c r="Q177" s="81"/>
      <c r="R177" s="48"/>
    </row>
    <row r="178" spans="1:18" ht="39.75" customHeight="1" x14ac:dyDescent="0.25">
      <c r="A178" s="30"/>
      <c r="B178" s="3"/>
      <c r="C178" s="21" t="s">
        <v>291</v>
      </c>
      <c r="D178" s="76" t="s">
        <v>169</v>
      </c>
      <c r="E178" s="76" t="s">
        <v>166</v>
      </c>
      <c r="F178" s="80" t="s">
        <v>125</v>
      </c>
      <c r="G178" s="80" t="s">
        <v>87</v>
      </c>
      <c r="H178" s="80" t="s">
        <v>102</v>
      </c>
      <c r="I178" s="80">
        <v>1</v>
      </c>
      <c r="J178" s="78" t="s">
        <v>364</v>
      </c>
      <c r="K178" s="78" t="s">
        <v>364</v>
      </c>
      <c r="L178" s="89">
        <v>3.5830600000000001</v>
      </c>
      <c r="M178" s="89">
        <v>0</v>
      </c>
      <c r="N178" s="89">
        <v>3.5830600000000001</v>
      </c>
      <c r="O178" s="78" t="s">
        <v>350</v>
      </c>
      <c r="P178" s="88"/>
      <c r="Q178" s="81"/>
      <c r="R178" s="48"/>
    </row>
    <row r="179" spans="1:18" ht="30" customHeight="1" x14ac:dyDescent="0.25">
      <c r="A179" s="30"/>
      <c r="B179" s="3"/>
      <c r="C179" s="21" t="s">
        <v>292</v>
      </c>
      <c r="D179" s="76" t="s">
        <v>169</v>
      </c>
      <c r="E179" s="76" t="s">
        <v>166</v>
      </c>
      <c r="F179" s="80" t="s">
        <v>109</v>
      </c>
      <c r="G179" s="78" t="s">
        <v>87</v>
      </c>
      <c r="H179" s="80" t="s">
        <v>102</v>
      </c>
      <c r="I179" s="80">
        <v>1</v>
      </c>
      <c r="J179" s="78" t="s">
        <v>364</v>
      </c>
      <c r="K179" s="78" t="s">
        <v>364</v>
      </c>
      <c r="L179" s="89">
        <v>464.10241000000002</v>
      </c>
      <c r="M179" s="89">
        <v>0</v>
      </c>
      <c r="N179" s="89">
        <v>464.10241000000002</v>
      </c>
      <c r="O179" s="78" t="s">
        <v>350</v>
      </c>
      <c r="P179" s="86"/>
      <c r="Q179" s="81"/>
      <c r="R179" s="48"/>
    </row>
    <row r="180" spans="1:18" ht="30" customHeight="1" x14ac:dyDescent="0.25">
      <c r="A180" s="30"/>
      <c r="B180" s="3"/>
      <c r="C180" s="21" t="s">
        <v>293</v>
      </c>
      <c r="D180" s="76" t="s">
        <v>169</v>
      </c>
      <c r="E180" s="76" t="s">
        <v>166</v>
      </c>
      <c r="F180" s="80" t="s">
        <v>126</v>
      </c>
      <c r="G180" s="78" t="s">
        <v>87</v>
      </c>
      <c r="H180" s="80" t="s">
        <v>102</v>
      </c>
      <c r="I180" s="80">
        <v>1</v>
      </c>
      <c r="J180" s="78" t="s">
        <v>364</v>
      </c>
      <c r="K180" s="78" t="s">
        <v>364</v>
      </c>
      <c r="L180" s="89">
        <v>97.228560000000002</v>
      </c>
      <c r="M180" s="89">
        <v>0</v>
      </c>
      <c r="N180" s="89">
        <v>97.228560000000002</v>
      </c>
      <c r="O180" s="78" t="s">
        <v>350</v>
      </c>
      <c r="P180" s="86"/>
      <c r="Q180" s="81"/>
      <c r="R180" s="48"/>
    </row>
    <row r="181" spans="1:18" ht="30" customHeight="1" x14ac:dyDescent="0.25">
      <c r="A181" s="30"/>
      <c r="B181" s="3"/>
      <c r="C181" s="21" t="s">
        <v>294</v>
      </c>
      <c r="D181" s="76" t="s">
        <v>169</v>
      </c>
      <c r="E181" s="76" t="s">
        <v>166</v>
      </c>
      <c r="F181" s="80" t="s">
        <v>134</v>
      </c>
      <c r="G181" s="78" t="s">
        <v>87</v>
      </c>
      <c r="H181" s="80" t="s">
        <v>102</v>
      </c>
      <c r="I181" s="80">
        <v>3</v>
      </c>
      <c r="J181" s="78" t="s">
        <v>364</v>
      </c>
      <c r="K181" s="78" t="s">
        <v>364</v>
      </c>
      <c r="L181" s="89">
        <v>45.204389999999997</v>
      </c>
      <c r="M181" s="89">
        <v>0</v>
      </c>
      <c r="N181" s="89">
        <v>45.204389999999997</v>
      </c>
      <c r="O181" s="78" t="s">
        <v>350</v>
      </c>
      <c r="P181" s="86"/>
      <c r="Q181" s="81"/>
      <c r="R181" s="48"/>
    </row>
    <row r="182" spans="1:18" ht="30" customHeight="1" x14ac:dyDescent="0.25">
      <c r="A182" s="30"/>
      <c r="B182" s="3"/>
      <c r="C182" s="21" t="s">
        <v>295</v>
      </c>
      <c r="D182" s="76" t="s">
        <v>169</v>
      </c>
      <c r="E182" s="76" t="s">
        <v>166</v>
      </c>
      <c r="F182" s="80" t="s">
        <v>163</v>
      </c>
      <c r="G182" s="78" t="s">
        <v>87</v>
      </c>
      <c r="H182" s="80" t="s">
        <v>102</v>
      </c>
      <c r="I182" s="80">
        <v>1</v>
      </c>
      <c r="J182" s="78" t="s">
        <v>364</v>
      </c>
      <c r="K182" s="78" t="s">
        <v>364</v>
      </c>
      <c r="L182" s="89">
        <v>10.73298</v>
      </c>
      <c r="M182" s="89">
        <v>0</v>
      </c>
      <c r="N182" s="89">
        <v>10.73298</v>
      </c>
      <c r="O182" s="78" t="s">
        <v>350</v>
      </c>
      <c r="P182" s="86"/>
      <c r="Q182" s="81"/>
      <c r="R182" s="48"/>
    </row>
    <row r="183" spans="1:18" ht="30" customHeight="1" x14ac:dyDescent="0.25">
      <c r="A183" s="30"/>
      <c r="B183" s="3"/>
      <c r="C183" s="21" t="s">
        <v>296</v>
      </c>
      <c r="D183" s="76" t="s">
        <v>169</v>
      </c>
      <c r="E183" s="76" t="s">
        <v>166</v>
      </c>
      <c r="F183" s="80" t="s">
        <v>157</v>
      </c>
      <c r="G183" s="78" t="s">
        <v>87</v>
      </c>
      <c r="H183" s="80" t="s">
        <v>102</v>
      </c>
      <c r="I183" s="80">
        <v>1</v>
      </c>
      <c r="J183" s="78" t="s">
        <v>364</v>
      </c>
      <c r="K183" s="78" t="s">
        <v>364</v>
      </c>
      <c r="L183" s="89">
        <v>8.7321399999999993</v>
      </c>
      <c r="M183" s="89">
        <v>0</v>
      </c>
      <c r="N183" s="89">
        <v>8.7321399999999993</v>
      </c>
      <c r="O183" s="78" t="s">
        <v>350</v>
      </c>
      <c r="P183" s="86"/>
      <c r="Q183" s="81"/>
      <c r="R183" s="48"/>
    </row>
    <row r="184" spans="1:18" ht="30" customHeight="1" x14ac:dyDescent="0.25">
      <c r="A184" s="30"/>
      <c r="B184" s="3"/>
      <c r="C184" s="21" t="s">
        <v>297</v>
      </c>
      <c r="D184" s="76" t="s">
        <v>169</v>
      </c>
      <c r="E184" s="76" t="s">
        <v>166</v>
      </c>
      <c r="F184" s="80" t="s">
        <v>121</v>
      </c>
      <c r="G184" s="78" t="s">
        <v>87</v>
      </c>
      <c r="H184" s="80" t="s">
        <v>102</v>
      </c>
      <c r="I184" s="80">
        <v>3</v>
      </c>
      <c r="J184" s="78" t="s">
        <v>364</v>
      </c>
      <c r="K184" s="78" t="s">
        <v>364</v>
      </c>
      <c r="L184" s="89">
        <v>7.8022099999999996</v>
      </c>
      <c r="M184" s="89">
        <v>0</v>
      </c>
      <c r="N184" s="89">
        <v>7.8022099999999996</v>
      </c>
      <c r="O184" s="78" t="s">
        <v>350</v>
      </c>
      <c r="P184" s="86"/>
      <c r="Q184" s="81"/>
      <c r="R184" s="48"/>
    </row>
    <row r="185" spans="1:18" ht="30" customHeight="1" x14ac:dyDescent="0.25">
      <c r="A185" s="30"/>
      <c r="B185" s="3"/>
      <c r="C185" s="21" t="s">
        <v>298</v>
      </c>
      <c r="D185" s="76" t="s">
        <v>169</v>
      </c>
      <c r="E185" s="76" t="s">
        <v>166</v>
      </c>
      <c r="F185" s="80" t="s">
        <v>117</v>
      </c>
      <c r="G185" s="78" t="s">
        <v>87</v>
      </c>
      <c r="H185" s="80" t="s">
        <v>102</v>
      </c>
      <c r="I185" s="80">
        <v>3</v>
      </c>
      <c r="J185" s="78" t="s">
        <v>364</v>
      </c>
      <c r="K185" s="78" t="s">
        <v>364</v>
      </c>
      <c r="L185" s="89">
        <v>7.8888600000000002</v>
      </c>
      <c r="M185" s="89">
        <v>0</v>
      </c>
      <c r="N185" s="89">
        <v>7.8888600000000002</v>
      </c>
      <c r="O185" s="78" t="s">
        <v>350</v>
      </c>
      <c r="P185" s="86"/>
      <c r="Q185" s="81"/>
      <c r="R185" s="48"/>
    </row>
    <row r="186" spans="1:18" ht="30" customHeight="1" x14ac:dyDescent="0.25">
      <c r="A186" s="30"/>
      <c r="B186" s="3"/>
      <c r="C186" s="21" t="s">
        <v>299</v>
      </c>
      <c r="D186" s="76" t="s">
        <v>169</v>
      </c>
      <c r="E186" s="76" t="s">
        <v>166</v>
      </c>
      <c r="F186" s="80" t="s">
        <v>127</v>
      </c>
      <c r="G186" s="78" t="s">
        <v>87</v>
      </c>
      <c r="H186" s="80" t="s">
        <v>128</v>
      </c>
      <c r="I186" s="80">
        <v>6</v>
      </c>
      <c r="J186" s="78" t="s">
        <v>364</v>
      </c>
      <c r="K186" s="78" t="s">
        <v>364</v>
      </c>
      <c r="L186" s="89">
        <v>8.7574100000000001</v>
      </c>
      <c r="M186" s="89">
        <v>0</v>
      </c>
      <c r="N186" s="89">
        <v>8.7574100000000001</v>
      </c>
      <c r="O186" s="78" t="s">
        <v>350</v>
      </c>
      <c r="P186" s="86"/>
      <c r="Q186" s="81"/>
      <c r="R186" s="48"/>
    </row>
    <row r="187" spans="1:18" ht="30" customHeight="1" x14ac:dyDescent="0.25">
      <c r="A187" s="30"/>
      <c r="B187" s="3"/>
      <c r="C187" s="21" t="s">
        <v>300</v>
      </c>
      <c r="D187" s="76" t="s">
        <v>169</v>
      </c>
      <c r="E187" s="76" t="s">
        <v>166</v>
      </c>
      <c r="F187" s="80" t="s">
        <v>135</v>
      </c>
      <c r="G187" s="78" t="s">
        <v>87</v>
      </c>
      <c r="H187" s="80" t="s">
        <v>102</v>
      </c>
      <c r="I187" s="80">
        <v>58</v>
      </c>
      <c r="J187" s="78" t="s">
        <v>364</v>
      </c>
      <c r="K187" s="78" t="s">
        <v>364</v>
      </c>
      <c r="L187" s="89">
        <v>1.3373999999999999</v>
      </c>
      <c r="M187" s="89">
        <v>0</v>
      </c>
      <c r="N187" s="89">
        <v>1.3373999999999999</v>
      </c>
      <c r="O187" s="78" t="s">
        <v>350</v>
      </c>
      <c r="P187" s="86"/>
      <c r="Q187" s="81"/>
      <c r="R187" s="48"/>
    </row>
    <row r="188" spans="1:18" ht="30" customHeight="1" x14ac:dyDescent="0.25">
      <c r="A188" s="30"/>
      <c r="B188" s="3"/>
      <c r="C188" s="21" t="s">
        <v>301</v>
      </c>
      <c r="D188" s="76" t="s">
        <v>169</v>
      </c>
      <c r="E188" s="76" t="s">
        <v>166</v>
      </c>
      <c r="F188" s="80" t="s">
        <v>136</v>
      </c>
      <c r="G188" s="78" t="s">
        <v>87</v>
      </c>
      <c r="H188" s="80" t="s">
        <v>102</v>
      </c>
      <c r="I188" s="80">
        <v>4</v>
      </c>
      <c r="J188" s="78" t="s">
        <v>364</v>
      </c>
      <c r="K188" s="78" t="s">
        <v>364</v>
      </c>
      <c r="L188" s="89">
        <v>65.260289999999998</v>
      </c>
      <c r="M188" s="89">
        <v>0</v>
      </c>
      <c r="N188" s="89">
        <v>65.260289999999998</v>
      </c>
      <c r="O188" s="78" t="s">
        <v>350</v>
      </c>
      <c r="P188" s="86"/>
      <c r="Q188" s="81"/>
      <c r="R188" s="48"/>
    </row>
    <row r="189" spans="1:18" ht="30" customHeight="1" x14ac:dyDescent="0.25">
      <c r="A189" s="30"/>
      <c r="B189" s="3"/>
      <c r="C189" s="21" t="s">
        <v>302</v>
      </c>
      <c r="D189" s="76" t="s">
        <v>169</v>
      </c>
      <c r="E189" s="76" t="s">
        <v>166</v>
      </c>
      <c r="F189" s="80" t="s">
        <v>97</v>
      </c>
      <c r="G189" s="78" t="s">
        <v>87</v>
      </c>
      <c r="H189" s="80" t="s">
        <v>113</v>
      </c>
      <c r="I189" s="80">
        <v>6</v>
      </c>
      <c r="J189" s="78" t="s">
        <v>364</v>
      </c>
      <c r="K189" s="78" t="s">
        <v>364</v>
      </c>
      <c r="L189" s="89">
        <v>15.86619</v>
      </c>
      <c r="M189" s="89">
        <v>0</v>
      </c>
      <c r="N189" s="89">
        <v>15.86619</v>
      </c>
      <c r="O189" s="78" t="s">
        <v>350</v>
      </c>
      <c r="P189" s="86"/>
      <c r="Q189" s="81"/>
      <c r="R189" s="48"/>
    </row>
    <row r="190" spans="1:18" ht="30" customHeight="1" x14ac:dyDescent="0.25">
      <c r="A190" s="30"/>
      <c r="B190" s="3"/>
      <c r="C190" s="21" t="s">
        <v>303</v>
      </c>
      <c r="D190" s="76" t="s">
        <v>169</v>
      </c>
      <c r="E190" s="76" t="s">
        <v>161</v>
      </c>
      <c r="F190" s="80" t="s">
        <v>109</v>
      </c>
      <c r="G190" s="80" t="s">
        <v>87</v>
      </c>
      <c r="H190" s="80" t="s">
        <v>102</v>
      </c>
      <c r="I190" s="80">
        <v>1</v>
      </c>
      <c r="J190" s="78" t="s">
        <v>364</v>
      </c>
      <c r="K190" s="78" t="s">
        <v>364</v>
      </c>
      <c r="L190" s="89">
        <v>464.10241000000002</v>
      </c>
      <c r="M190" s="89">
        <v>0</v>
      </c>
      <c r="N190" s="89">
        <v>464.10241000000002</v>
      </c>
      <c r="O190" s="78" t="s">
        <v>351</v>
      </c>
      <c r="P190" s="88"/>
      <c r="Q190" s="81"/>
      <c r="R190" s="48"/>
    </row>
    <row r="191" spans="1:18" ht="30" customHeight="1" x14ac:dyDescent="0.25">
      <c r="A191" s="30"/>
      <c r="B191" s="3"/>
      <c r="C191" s="21" t="s">
        <v>304</v>
      </c>
      <c r="D191" s="76" t="s">
        <v>169</v>
      </c>
      <c r="E191" s="76" t="s">
        <v>161</v>
      </c>
      <c r="F191" s="80" t="s">
        <v>126</v>
      </c>
      <c r="G191" s="78" t="s">
        <v>87</v>
      </c>
      <c r="H191" s="80" t="s">
        <v>102</v>
      </c>
      <c r="I191" s="80">
        <v>1</v>
      </c>
      <c r="J191" s="78" t="s">
        <v>364</v>
      </c>
      <c r="K191" s="78" t="s">
        <v>364</v>
      </c>
      <c r="L191" s="89">
        <v>97.228560000000002</v>
      </c>
      <c r="M191" s="89">
        <v>0</v>
      </c>
      <c r="N191" s="89">
        <v>97.228560000000002</v>
      </c>
      <c r="O191" s="78" t="s">
        <v>351</v>
      </c>
      <c r="P191" s="86"/>
      <c r="Q191" s="81"/>
      <c r="R191" s="48"/>
    </row>
    <row r="192" spans="1:18" ht="30" customHeight="1" x14ac:dyDescent="0.25">
      <c r="A192" s="30"/>
      <c r="B192" s="3"/>
      <c r="C192" s="21" t="s">
        <v>305</v>
      </c>
      <c r="D192" s="76" t="s">
        <v>169</v>
      </c>
      <c r="E192" s="76" t="s">
        <v>161</v>
      </c>
      <c r="F192" s="80" t="s">
        <v>134</v>
      </c>
      <c r="G192" s="78" t="s">
        <v>87</v>
      </c>
      <c r="H192" s="80" t="s">
        <v>102</v>
      </c>
      <c r="I192" s="80">
        <v>1</v>
      </c>
      <c r="J192" s="78" t="s">
        <v>364</v>
      </c>
      <c r="K192" s="78" t="s">
        <v>364</v>
      </c>
      <c r="L192" s="89">
        <v>15.06812</v>
      </c>
      <c r="M192" s="89">
        <v>0</v>
      </c>
      <c r="N192" s="89">
        <v>15.06812</v>
      </c>
      <c r="O192" s="78" t="s">
        <v>351</v>
      </c>
      <c r="P192" s="86"/>
      <c r="Q192" s="81"/>
      <c r="R192" s="48"/>
    </row>
    <row r="193" spans="1:18" ht="30" customHeight="1" x14ac:dyDescent="0.25">
      <c r="A193" s="30"/>
      <c r="B193" s="3"/>
      <c r="C193" s="21" t="s">
        <v>306</v>
      </c>
      <c r="D193" s="76" t="s">
        <v>169</v>
      </c>
      <c r="E193" s="76" t="s">
        <v>161</v>
      </c>
      <c r="F193" s="80" t="s">
        <v>163</v>
      </c>
      <c r="G193" s="78" t="s">
        <v>87</v>
      </c>
      <c r="H193" s="80" t="s">
        <v>102</v>
      </c>
      <c r="I193" s="80">
        <v>1</v>
      </c>
      <c r="J193" s="78" t="s">
        <v>364</v>
      </c>
      <c r="K193" s="78" t="s">
        <v>364</v>
      </c>
      <c r="L193" s="89">
        <v>10.73298</v>
      </c>
      <c r="M193" s="89">
        <v>0</v>
      </c>
      <c r="N193" s="89">
        <v>10.73298</v>
      </c>
      <c r="O193" s="78" t="s">
        <v>351</v>
      </c>
      <c r="P193" s="86"/>
      <c r="Q193" s="81"/>
      <c r="R193" s="48"/>
    </row>
    <row r="194" spans="1:18" ht="30" customHeight="1" x14ac:dyDescent="0.25">
      <c r="A194" s="30"/>
      <c r="B194" s="3"/>
      <c r="C194" s="21" t="s">
        <v>307</v>
      </c>
      <c r="D194" s="76" t="s">
        <v>169</v>
      </c>
      <c r="E194" s="76" t="s">
        <v>161</v>
      </c>
      <c r="F194" s="80" t="s">
        <v>157</v>
      </c>
      <c r="G194" s="78" t="s">
        <v>87</v>
      </c>
      <c r="H194" s="80" t="s">
        <v>102</v>
      </c>
      <c r="I194" s="80">
        <v>3</v>
      </c>
      <c r="J194" s="78" t="s">
        <v>364</v>
      </c>
      <c r="K194" s="78" t="s">
        <v>364</v>
      </c>
      <c r="L194" s="89">
        <v>26.19492</v>
      </c>
      <c r="M194" s="89">
        <v>0</v>
      </c>
      <c r="N194" s="89">
        <v>26.19492</v>
      </c>
      <c r="O194" s="78" t="s">
        <v>351</v>
      </c>
      <c r="P194" s="86"/>
      <c r="Q194" s="81"/>
      <c r="R194" s="48"/>
    </row>
    <row r="195" spans="1:18" ht="30" customHeight="1" x14ac:dyDescent="0.25">
      <c r="A195" s="30"/>
      <c r="B195" s="3"/>
      <c r="C195" s="21" t="s">
        <v>308</v>
      </c>
      <c r="D195" s="76" t="s">
        <v>169</v>
      </c>
      <c r="E195" s="76" t="s">
        <v>161</v>
      </c>
      <c r="F195" s="80" t="s">
        <v>117</v>
      </c>
      <c r="G195" s="78" t="s">
        <v>87</v>
      </c>
      <c r="H195" s="80" t="s">
        <v>102</v>
      </c>
      <c r="I195" s="80">
        <v>3</v>
      </c>
      <c r="J195" s="78" t="s">
        <v>364</v>
      </c>
      <c r="K195" s="78" t="s">
        <v>364</v>
      </c>
      <c r="L195" s="89">
        <v>7.8888600000000002</v>
      </c>
      <c r="M195" s="89">
        <v>0</v>
      </c>
      <c r="N195" s="89">
        <v>7.8888600000000002</v>
      </c>
      <c r="O195" s="78" t="s">
        <v>351</v>
      </c>
      <c r="P195" s="86"/>
      <c r="Q195" s="81"/>
      <c r="R195" s="48"/>
    </row>
    <row r="196" spans="1:18" ht="30" customHeight="1" x14ac:dyDescent="0.25">
      <c r="A196" s="30"/>
      <c r="B196" s="3"/>
      <c r="C196" s="21" t="s">
        <v>309</v>
      </c>
      <c r="D196" s="76" t="s">
        <v>169</v>
      </c>
      <c r="E196" s="76" t="s">
        <v>161</v>
      </c>
      <c r="F196" s="80" t="s">
        <v>156</v>
      </c>
      <c r="G196" s="78" t="s">
        <v>87</v>
      </c>
      <c r="H196" s="80" t="s">
        <v>128</v>
      </c>
      <c r="I196" s="80">
        <v>6</v>
      </c>
      <c r="J196" s="78" t="s">
        <v>364</v>
      </c>
      <c r="K196" s="78" t="s">
        <v>364</v>
      </c>
      <c r="L196" s="89">
        <v>8.7574100000000001</v>
      </c>
      <c r="M196" s="89">
        <v>0</v>
      </c>
      <c r="N196" s="89">
        <v>8.7574100000000001</v>
      </c>
      <c r="O196" s="78" t="s">
        <v>351</v>
      </c>
      <c r="P196" s="86"/>
      <c r="Q196" s="81"/>
      <c r="R196" s="48"/>
    </row>
    <row r="197" spans="1:18" ht="30" customHeight="1" x14ac:dyDescent="0.25">
      <c r="A197" s="30"/>
      <c r="B197" s="3"/>
      <c r="C197" s="21" t="s">
        <v>310</v>
      </c>
      <c r="D197" s="76" t="s">
        <v>169</v>
      </c>
      <c r="E197" s="76" t="s">
        <v>161</v>
      </c>
      <c r="F197" s="80" t="s">
        <v>136</v>
      </c>
      <c r="G197" s="78" t="s">
        <v>87</v>
      </c>
      <c r="H197" s="80" t="s">
        <v>102</v>
      </c>
      <c r="I197" s="80">
        <v>2</v>
      </c>
      <c r="J197" s="78" t="s">
        <v>364</v>
      </c>
      <c r="K197" s="78" t="s">
        <v>364</v>
      </c>
      <c r="L197" s="89">
        <v>32.630780000000001</v>
      </c>
      <c r="M197" s="89">
        <v>0</v>
      </c>
      <c r="N197" s="89">
        <v>32.630780000000001</v>
      </c>
      <c r="O197" s="78" t="s">
        <v>351</v>
      </c>
      <c r="P197" s="86"/>
      <c r="Q197" s="81"/>
      <c r="R197" s="48"/>
    </row>
    <row r="198" spans="1:18" ht="30" customHeight="1" x14ac:dyDescent="0.25">
      <c r="A198" s="30"/>
      <c r="B198" s="3"/>
      <c r="C198" s="21" t="s">
        <v>311</v>
      </c>
      <c r="D198" s="76" t="s">
        <v>169</v>
      </c>
      <c r="E198" s="76" t="s">
        <v>161</v>
      </c>
      <c r="F198" s="80" t="s">
        <v>97</v>
      </c>
      <c r="G198" s="78" t="s">
        <v>87</v>
      </c>
      <c r="H198" s="80" t="s">
        <v>113</v>
      </c>
      <c r="I198" s="80">
        <v>6</v>
      </c>
      <c r="J198" s="78" t="s">
        <v>364</v>
      </c>
      <c r="K198" s="78" t="s">
        <v>364</v>
      </c>
      <c r="L198" s="89">
        <v>15.86619</v>
      </c>
      <c r="M198" s="89">
        <v>0</v>
      </c>
      <c r="N198" s="89">
        <v>15.86619</v>
      </c>
      <c r="O198" s="78" t="s">
        <v>351</v>
      </c>
      <c r="P198" s="86"/>
      <c r="Q198" s="81"/>
      <c r="R198" s="48"/>
    </row>
    <row r="199" spans="1:18" ht="30" customHeight="1" x14ac:dyDescent="0.25">
      <c r="A199" s="30"/>
      <c r="B199" s="3"/>
      <c r="C199" s="21" t="s">
        <v>312</v>
      </c>
      <c r="D199" s="76" t="s">
        <v>169</v>
      </c>
      <c r="E199" s="76" t="s">
        <v>161</v>
      </c>
      <c r="F199" s="80" t="s">
        <v>115</v>
      </c>
      <c r="G199" s="78" t="s">
        <v>87</v>
      </c>
      <c r="H199" s="80" t="s">
        <v>116</v>
      </c>
      <c r="I199" s="80">
        <v>20</v>
      </c>
      <c r="J199" s="78" t="s">
        <v>364</v>
      </c>
      <c r="K199" s="78" t="s">
        <v>364</v>
      </c>
      <c r="L199" s="89">
        <v>57.011609999999997</v>
      </c>
      <c r="M199" s="89">
        <v>0</v>
      </c>
      <c r="N199" s="89">
        <v>57.011609999999997</v>
      </c>
      <c r="O199" s="78" t="s">
        <v>351</v>
      </c>
      <c r="P199" s="86"/>
      <c r="Q199" s="81"/>
      <c r="R199" s="48"/>
    </row>
    <row r="200" spans="1:18" ht="30" customHeight="1" x14ac:dyDescent="0.25">
      <c r="A200" s="30"/>
      <c r="B200" s="3"/>
      <c r="C200" s="21" t="s">
        <v>313</v>
      </c>
      <c r="D200" s="76" t="s">
        <v>172</v>
      </c>
      <c r="E200" s="76" t="s">
        <v>173</v>
      </c>
      <c r="F200" s="80" t="s">
        <v>109</v>
      </c>
      <c r="G200" s="78" t="s">
        <v>87</v>
      </c>
      <c r="H200" s="80" t="s">
        <v>102</v>
      </c>
      <c r="I200" s="80">
        <v>1</v>
      </c>
      <c r="J200" s="80" t="s">
        <v>366</v>
      </c>
      <c r="K200" s="80" t="s">
        <v>366</v>
      </c>
      <c r="L200" s="89">
        <v>29.96678</v>
      </c>
      <c r="M200" s="89">
        <v>0</v>
      </c>
      <c r="N200" s="89">
        <v>29.96678</v>
      </c>
      <c r="O200" s="78" t="s">
        <v>352</v>
      </c>
      <c r="P200" s="83"/>
      <c r="Q200" s="81"/>
      <c r="R200" s="48"/>
    </row>
    <row r="201" spans="1:18" ht="30" customHeight="1" x14ac:dyDescent="0.25">
      <c r="A201" s="30"/>
      <c r="B201" s="3"/>
      <c r="C201" s="21" t="s">
        <v>314</v>
      </c>
      <c r="D201" s="76" t="s">
        <v>172</v>
      </c>
      <c r="E201" s="76" t="s">
        <v>173</v>
      </c>
      <c r="F201" s="80" t="s">
        <v>112</v>
      </c>
      <c r="G201" s="78" t="s">
        <v>87</v>
      </c>
      <c r="H201" s="80" t="s">
        <v>102</v>
      </c>
      <c r="I201" s="80">
        <v>2</v>
      </c>
      <c r="J201" s="80" t="s">
        <v>366</v>
      </c>
      <c r="K201" s="80" t="s">
        <v>366</v>
      </c>
      <c r="L201" s="89">
        <v>7.1690100000000001</v>
      </c>
      <c r="M201" s="89">
        <v>0</v>
      </c>
      <c r="N201" s="89">
        <v>7.1690100000000001</v>
      </c>
      <c r="O201" s="78" t="s">
        <v>352</v>
      </c>
      <c r="P201" s="86"/>
      <c r="Q201" s="81"/>
      <c r="R201" s="48"/>
    </row>
    <row r="202" spans="1:18" ht="30" customHeight="1" x14ac:dyDescent="0.25">
      <c r="A202" s="30"/>
      <c r="B202" s="3"/>
      <c r="C202" s="21" t="s">
        <v>315</v>
      </c>
      <c r="D202" s="76" t="s">
        <v>172</v>
      </c>
      <c r="E202" s="76" t="s">
        <v>173</v>
      </c>
      <c r="F202" s="80" t="s">
        <v>97</v>
      </c>
      <c r="G202" s="78" t="s">
        <v>87</v>
      </c>
      <c r="H202" s="80" t="s">
        <v>113</v>
      </c>
      <c r="I202" s="80">
        <v>6</v>
      </c>
      <c r="J202" s="80" t="s">
        <v>366</v>
      </c>
      <c r="K202" s="80" t="s">
        <v>366</v>
      </c>
      <c r="L202" s="89">
        <v>15.86619</v>
      </c>
      <c r="M202" s="89">
        <v>0</v>
      </c>
      <c r="N202" s="89">
        <v>15.86619</v>
      </c>
      <c r="O202" s="78" t="s">
        <v>352</v>
      </c>
      <c r="P202" s="86"/>
      <c r="Q202" s="81"/>
      <c r="R202" s="48"/>
    </row>
    <row r="203" spans="1:18" ht="30" customHeight="1" x14ac:dyDescent="0.25">
      <c r="A203" s="30"/>
      <c r="B203" s="3"/>
      <c r="C203" s="21" t="s">
        <v>316</v>
      </c>
      <c r="D203" s="76" t="s">
        <v>172</v>
      </c>
      <c r="E203" s="76" t="s">
        <v>173</v>
      </c>
      <c r="F203" s="80" t="s">
        <v>117</v>
      </c>
      <c r="G203" s="78" t="s">
        <v>87</v>
      </c>
      <c r="H203" s="80" t="s">
        <v>102</v>
      </c>
      <c r="I203" s="80">
        <v>3</v>
      </c>
      <c r="J203" s="80" t="s">
        <v>366</v>
      </c>
      <c r="K203" s="80" t="s">
        <v>366</v>
      </c>
      <c r="L203" s="89">
        <v>7.8888600000000002</v>
      </c>
      <c r="M203" s="89">
        <v>0</v>
      </c>
      <c r="N203" s="89">
        <v>7.8888600000000002</v>
      </c>
      <c r="O203" s="78" t="s">
        <v>352</v>
      </c>
      <c r="P203" s="86"/>
      <c r="Q203" s="81"/>
      <c r="R203" s="48"/>
    </row>
    <row r="204" spans="1:18" ht="30" customHeight="1" x14ac:dyDescent="0.25">
      <c r="A204" s="30"/>
      <c r="B204" s="3"/>
      <c r="C204" s="21" t="s">
        <v>317</v>
      </c>
      <c r="D204" s="76" t="s">
        <v>174</v>
      </c>
      <c r="E204" s="76" t="s">
        <v>175</v>
      </c>
      <c r="F204" s="80" t="s">
        <v>109</v>
      </c>
      <c r="G204" s="78" t="s">
        <v>87</v>
      </c>
      <c r="H204" s="80" t="s">
        <v>102</v>
      </c>
      <c r="I204" s="80">
        <v>1</v>
      </c>
      <c r="J204" s="78" t="s">
        <v>360</v>
      </c>
      <c r="K204" s="78" t="s">
        <v>360</v>
      </c>
      <c r="L204" s="89">
        <v>36.148870000000002</v>
      </c>
      <c r="M204" s="89">
        <v>0</v>
      </c>
      <c r="N204" s="89">
        <v>36.148870000000002</v>
      </c>
      <c r="O204" s="78" t="s">
        <v>353</v>
      </c>
      <c r="P204" s="83"/>
      <c r="Q204" s="81"/>
      <c r="R204" s="48"/>
    </row>
    <row r="205" spans="1:18" ht="30" customHeight="1" x14ac:dyDescent="0.25">
      <c r="A205" s="30"/>
      <c r="B205" s="3"/>
      <c r="C205" s="21" t="s">
        <v>318</v>
      </c>
      <c r="D205" s="76" t="s">
        <v>174</v>
      </c>
      <c r="E205" s="76" t="s">
        <v>175</v>
      </c>
      <c r="F205" s="80" t="s">
        <v>112</v>
      </c>
      <c r="G205" s="78" t="s">
        <v>87</v>
      </c>
      <c r="H205" s="80" t="s">
        <v>102</v>
      </c>
      <c r="I205" s="80">
        <v>4</v>
      </c>
      <c r="J205" s="78" t="s">
        <v>360</v>
      </c>
      <c r="K205" s="78" t="s">
        <v>360</v>
      </c>
      <c r="L205" s="89">
        <v>14.339359999999999</v>
      </c>
      <c r="M205" s="89">
        <v>0</v>
      </c>
      <c r="N205" s="89">
        <v>14.339359999999999</v>
      </c>
      <c r="O205" s="78" t="s">
        <v>353</v>
      </c>
      <c r="P205" s="86"/>
      <c r="Q205" s="81"/>
      <c r="R205" s="48"/>
    </row>
    <row r="206" spans="1:18" ht="30" customHeight="1" x14ac:dyDescent="0.25">
      <c r="A206" s="30"/>
      <c r="B206" s="3"/>
      <c r="C206" s="21" t="s">
        <v>319</v>
      </c>
      <c r="D206" s="76" t="s">
        <v>174</v>
      </c>
      <c r="E206" s="76" t="s">
        <v>175</v>
      </c>
      <c r="F206" s="80" t="s">
        <v>117</v>
      </c>
      <c r="G206" s="78" t="s">
        <v>87</v>
      </c>
      <c r="H206" s="80" t="s">
        <v>102</v>
      </c>
      <c r="I206" s="80">
        <v>3</v>
      </c>
      <c r="J206" s="78" t="s">
        <v>360</v>
      </c>
      <c r="K206" s="78" t="s">
        <v>360</v>
      </c>
      <c r="L206" s="89">
        <v>7.8888600000000002</v>
      </c>
      <c r="M206" s="89">
        <v>0</v>
      </c>
      <c r="N206" s="89">
        <v>7.8888600000000002</v>
      </c>
      <c r="O206" s="78" t="s">
        <v>353</v>
      </c>
      <c r="P206" s="86"/>
      <c r="Q206" s="81"/>
      <c r="R206" s="48"/>
    </row>
    <row r="207" spans="1:18" ht="30" customHeight="1" x14ac:dyDescent="0.25">
      <c r="A207" s="30"/>
      <c r="B207" s="3"/>
      <c r="C207" s="21" t="s">
        <v>320</v>
      </c>
      <c r="D207" s="76" t="s">
        <v>178</v>
      </c>
      <c r="E207" s="76" t="s">
        <v>179</v>
      </c>
      <c r="F207" s="80" t="s">
        <v>109</v>
      </c>
      <c r="G207" s="78" t="s">
        <v>87</v>
      </c>
      <c r="H207" s="80" t="s">
        <v>102</v>
      </c>
      <c r="I207" s="80">
        <v>1</v>
      </c>
      <c r="J207" s="78" t="s">
        <v>359</v>
      </c>
      <c r="K207" s="78" t="s">
        <v>359</v>
      </c>
      <c r="L207" s="89">
        <v>29.96678</v>
      </c>
      <c r="M207" s="89">
        <v>0</v>
      </c>
      <c r="N207" s="89">
        <v>29.96678</v>
      </c>
      <c r="O207" s="78" t="s">
        <v>354</v>
      </c>
      <c r="P207" s="83"/>
      <c r="Q207" s="81"/>
      <c r="R207" s="48"/>
    </row>
    <row r="208" spans="1:18" ht="30" customHeight="1" x14ac:dyDescent="0.25">
      <c r="A208" s="30"/>
      <c r="B208" s="3"/>
      <c r="C208" s="21" t="s">
        <v>321</v>
      </c>
      <c r="D208" s="76" t="s">
        <v>178</v>
      </c>
      <c r="E208" s="76" t="s">
        <v>179</v>
      </c>
      <c r="F208" s="80" t="s">
        <v>97</v>
      </c>
      <c r="G208" s="78" t="s">
        <v>87</v>
      </c>
      <c r="H208" s="80" t="s">
        <v>113</v>
      </c>
      <c r="I208" s="80">
        <v>6</v>
      </c>
      <c r="J208" s="78" t="s">
        <v>359</v>
      </c>
      <c r="K208" s="78" t="s">
        <v>359</v>
      </c>
      <c r="L208" s="89">
        <v>15.86619</v>
      </c>
      <c r="M208" s="89">
        <v>0</v>
      </c>
      <c r="N208" s="89">
        <v>15.86619</v>
      </c>
      <c r="O208" s="78" t="s">
        <v>354</v>
      </c>
      <c r="P208" s="86"/>
      <c r="Q208" s="81"/>
      <c r="R208" s="48"/>
    </row>
    <row r="209" spans="1:18" ht="30" customHeight="1" x14ac:dyDescent="0.25">
      <c r="A209" s="30"/>
      <c r="B209" s="3"/>
      <c r="C209" s="21" t="s">
        <v>322</v>
      </c>
      <c r="D209" s="76" t="s">
        <v>178</v>
      </c>
      <c r="E209" s="76" t="s">
        <v>179</v>
      </c>
      <c r="F209" s="80" t="s">
        <v>115</v>
      </c>
      <c r="G209" s="78" t="s">
        <v>87</v>
      </c>
      <c r="H209" s="80" t="s">
        <v>116</v>
      </c>
      <c r="I209" s="80">
        <v>16</v>
      </c>
      <c r="J209" s="78" t="s">
        <v>359</v>
      </c>
      <c r="K209" s="78" t="s">
        <v>359</v>
      </c>
      <c r="L209" s="89">
        <v>43.155140000000003</v>
      </c>
      <c r="M209" s="89">
        <v>0</v>
      </c>
      <c r="N209" s="89">
        <v>43.155140000000003</v>
      </c>
      <c r="O209" s="78" t="s">
        <v>354</v>
      </c>
      <c r="P209" s="86"/>
      <c r="Q209" s="81"/>
      <c r="R209" s="48"/>
    </row>
    <row r="210" spans="1:18" ht="30" customHeight="1" x14ac:dyDescent="0.25">
      <c r="A210" s="30"/>
      <c r="B210" s="3"/>
      <c r="C210" s="21" t="s">
        <v>323</v>
      </c>
      <c r="D210" s="76" t="s">
        <v>178</v>
      </c>
      <c r="E210" s="76" t="s">
        <v>179</v>
      </c>
      <c r="F210" s="80" t="s">
        <v>117</v>
      </c>
      <c r="G210" s="78" t="s">
        <v>87</v>
      </c>
      <c r="H210" s="80" t="s">
        <v>102</v>
      </c>
      <c r="I210" s="80">
        <v>1</v>
      </c>
      <c r="J210" s="78" t="s">
        <v>359</v>
      </c>
      <c r="K210" s="78" t="s">
        <v>359</v>
      </c>
      <c r="L210" s="89">
        <v>2.6291600000000002</v>
      </c>
      <c r="M210" s="89">
        <v>0</v>
      </c>
      <c r="N210" s="89">
        <v>2.6291600000000002</v>
      </c>
      <c r="O210" s="78" t="s">
        <v>354</v>
      </c>
      <c r="P210" s="86"/>
      <c r="Q210" s="81"/>
      <c r="R210" s="48"/>
    </row>
    <row r="211" spans="1:18" ht="30" customHeight="1" x14ac:dyDescent="0.25">
      <c r="A211" s="30"/>
      <c r="B211" s="3"/>
      <c r="C211" s="21" t="s">
        <v>324</v>
      </c>
      <c r="D211" s="76" t="s">
        <v>181</v>
      </c>
      <c r="E211" s="76" t="s">
        <v>182</v>
      </c>
      <c r="F211" s="80" t="s">
        <v>109</v>
      </c>
      <c r="G211" s="78" t="s">
        <v>87</v>
      </c>
      <c r="H211" s="80" t="s">
        <v>102</v>
      </c>
      <c r="I211" s="80">
        <v>1</v>
      </c>
      <c r="J211" s="80" t="s">
        <v>361</v>
      </c>
      <c r="K211" s="80" t="s">
        <v>361</v>
      </c>
      <c r="L211" s="89">
        <v>29.96678</v>
      </c>
      <c r="M211" s="89">
        <v>0</v>
      </c>
      <c r="N211" s="89">
        <v>29.96678</v>
      </c>
      <c r="O211" s="78" t="s">
        <v>355</v>
      </c>
      <c r="P211" s="83"/>
      <c r="Q211" s="81"/>
      <c r="R211" s="48"/>
    </row>
    <row r="212" spans="1:18" ht="30" customHeight="1" x14ac:dyDescent="0.25">
      <c r="A212" s="30"/>
      <c r="B212" s="3"/>
      <c r="C212" s="21" t="s">
        <v>325</v>
      </c>
      <c r="D212" s="76" t="s">
        <v>181</v>
      </c>
      <c r="E212" s="76" t="s">
        <v>182</v>
      </c>
      <c r="F212" s="80" t="s">
        <v>125</v>
      </c>
      <c r="G212" s="78" t="s">
        <v>87</v>
      </c>
      <c r="H212" s="80" t="s">
        <v>102</v>
      </c>
      <c r="I212" s="80">
        <v>7</v>
      </c>
      <c r="J212" s="80" t="s">
        <v>361</v>
      </c>
      <c r="K212" s="80" t="s">
        <v>361</v>
      </c>
      <c r="L212" s="89">
        <v>24.366379999999999</v>
      </c>
      <c r="M212" s="89">
        <v>0</v>
      </c>
      <c r="N212" s="89">
        <v>24.366379999999999</v>
      </c>
      <c r="O212" s="78" t="s">
        <v>355</v>
      </c>
      <c r="P212" s="86"/>
      <c r="Q212" s="81"/>
      <c r="R212" s="48"/>
    </row>
    <row r="213" spans="1:18" ht="30" customHeight="1" x14ac:dyDescent="0.25">
      <c r="A213" s="30"/>
      <c r="B213" s="3"/>
      <c r="C213" s="21" t="s">
        <v>326</v>
      </c>
      <c r="D213" s="76" t="s">
        <v>181</v>
      </c>
      <c r="E213" s="76" t="s">
        <v>182</v>
      </c>
      <c r="F213" s="80" t="s">
        <v>97</v>
      </c>
      <c r="G213" s="78" t="s">
        <v>87</v>
      </c>
      <c r="H213" s="80" t="s">
        <v>113</v>
      </c>
      <c r="I213" s="80">
        <v>6</v>
      </c>
      <c r="J213" s="80" t="s">
        <v>361</v>
      </c>
      <c r="K213" s="80" t="s">
        <v>361</v>
      </c>
      <c r="L213" s="89">
        <v>15.86619</v>
      </c>
      <c r="M213" s="89">
        <v>0</v>
      </c>
      <c r="N213" s="89">
        <v>15.86619</v>
      </c>
      <c r="O213" s="78" t="s">
        <v>355</v>
      </c>
      <c r="P213" s="86"/>
      <c r="Q213" s="81"/>
      <c r="R213" s="48"/>
    </row>
    <row r="214" spans="1:18" s="35" customFormat="1" ht="14.25" customHeight="1" x14ac:dyDescent="0.25">
      <c r="A214" s="34"/>
      <c r="C214" s="49"/>
      <c r="D214" s="38" t="s">
        <v>41</v>
      </c>
      <c r="E214" s="38" t="s">
        <v>41</v>
      </c>
      <c r="F214" s="40"/>
      <c r="G214" s="40"/>
      <c r="H214" s="40"/>
      <c r="I214" s="40"/>
      <c r="J214" s="40"/>
      <c r="K214" s="40"/>
      <c r="L214" s="41"/>
      <c r="M214" s="41"/>
      <c r="N214" s="41"/>
      <c r="O214" s="41"/>
      <c r="P214" s="41"/>
      <c r="Q214" s="40"/>
      <c r="R214" s="4"/>
    </row>
    <row r="215" spans="1:18" s="13" customFormat="1" ht="29.25" customHeight="1" x14ac:dyDescent="0.25">
      <c r="A215" s="15"/>
      <c r="B215" s="14"/>
      <c r="C215" s="44">
        <v>5</v>
      </c>
      <c r="D215" s="46" t="s">
        <v>75</v>
      </c>
      <c r="E215" s="46" t="s">
        <v>75</v>
      </c>
      <c r="F215" s="26"/>
      <c r="G215" s="26"/>
      <c r="H215" s="26"/>
      <c r="I215" s="26"/>
      <c r="J215" s="26"/>
      <c r="K215" s="26"/>
      <c r="L215" s="51">
        <f>SUM(L216:L216)</f>
        <v>0</v>
      </c>
      <c r="M215" s="51">
        <f>SUM(M216:M216)</f>
        <v>0</v>
      </c>
      <c r="N215" s="51">
        <f>SUM(N216:N216)</f>
        <v>0</v>
      </c>
      <c r="O215" s="26"/>
      <c r="P215" s="43"/>
      <c r="Q215" s="50"/>
      <c r="R215" s="5"/>
    </row>
    <row r="216" spans="1:18" s="13" customFormat="1" ht="15" hidden="1" customHeight="1" x14ac:dyDescent="0.25">
      <c r="A216" s="15" t="s">
        <v>76</v>
      </c>
      <c r="B216" s="14"/>
      <c r="C216" s="44">
        <v>5</v>
      </c>
      <c r="D216" s="52" t="s">
        <v>39</v>
      </c>
      <c r="E216" s="52" t="s">
        <v>39</v>
      </c>
      <c r="F216" s="26"/>
      <c r="G216" s="26"/>
      <c r="H216" s="26"/>
      <c r="I216" s="26"/>
      <c r="J216" s="26"/>
      <c r="K216" s="26"/>
      <c r="L216" s="53"/>
      <c r="M216" s="53"/>
      <c r="N216" s="53"/>
      <c r="O216" s="26"/>
      <c r="P216" s="43"/>
      <c r="Q216" s="50"/>
      <c r="R216" s="5"/>
    </row>
    <row r="217" spans="1:18" s="13" customFormat="1" ht="24" customHeight="1" x14ac:dyDescent="0.25">
      <c r="A217" s="15"/>
      <c r="B217" s="14"/>
      <c r="C217" s="44">
        <v>6</v>
      </c>
      <c r="D217" s="46" t="s">
        <v>77</v>
      </c>
      <c r="E217" s="46" t="s">
        <v>77</v>
      </c>
      <c r="F217" s="26"/>
      <c r="G217" s="26"/>
      <c r="H217" s="26"/>
      <c r="I217" s="26"/>
      <c r="J217" s="26"/>
      <c r="K217" s="26"/>
      <c r="L217" s="51">
        <f>SUM(L218:L219)</f>
        <v>0</v>
      </c>
      <c r="M217" s="51">
        <f>SUM(M218:M219)</f>
        <v>0</v>
      </c>
      <c r="N217" s="51">
        <f>SUM(N218:N219)</f>
        <v>0</v>
      </c>
      <c r="O217" s="26"/>
      <c r="P217" s="43"/>
      <c r="Q217" s="50"/>
      <c r="R217" s="5"/>
    </row>
    <row r="218" spans="1:18" ht="15" hidden="1" customHeight="1" x14ac:dyDescent="0.25">
      <c r="A218" s="30" t="s">
        <v>78</v>
      </c>
      <c r="B218" s="3"/>
      <c r="C218" s="24">
        <v>6</v>
      </c>
      <c r="D218" s="32" t="s">
        <v>39</v>
      </c>
      <c r="E218" s="32" t="s">
        <v>39</v>
      </c>
      <c r="F218" s="29"/>
      <c r="G218" s="29"/>
      <c r="H218" s="29"/>
      <c r="I218" s="29"/>
      <c r="J218" s="29"/>
      <c r="K218" s="29"/>
      <c r="L218" s="54"/>
      <c r="M218" s="54"/>
      <c r="N218" s="54"/>
      <c r="O218" s="29"/>
      <c r="P218" s="43"/>
      <c r="Q218" s="50"/>
      <c r="R218" s="4"/>
    </row>
    <row r="219" spans="1:18" s="35" customFormat="1" ht="15" hidden="1" customHeight="1" x14ac:dyDescent="0.25">
      <c r="A219" s="34"/>
      <c r="C219" s="36" t="s">
        <v>40</v>
      </c>
      <c r="D219" s="38" t="s">
        <v>41</v>
      </c>
      <c r="E219" s="38" t="s">
        <v>41</v>
      </c>
      <c r="F219" s="39"/>
      <c r="G219" s="40"/>
      <c r="H219" s="40"/>
      <c r="I219" s="40"/>
      <c r="J219" s="40"/>
      <c r="K219" s="40"/>
      <c r="L219" s="41"/>
      <c r="M219" s="41"/>
      <c r="N219" s="41"/>
      <c r="O219" s="40"/>
      <c r="P219" s="43"/>
      <c r="Q219" s="50"/>
      <c r="R219" s="4"/>
    </row>
    <row r="220" spans="1:18" ht="15" hidden="1" customHeight="1" x14ac:dyDescent="0.25">
      <c r="A220" s="30" t="s">
        <v>79</v>
      </c>
      <c r="B220" s="3"/>
      <c r="C220" s="24">
        <v>7</v>
      </c>
      <c r="D220" s="32" t="s">
        <v>39</v>
      </c>
      <c r="E220" s="32" t="s">
        <v>39</v>
      </c>
      <c r="F220" s="29"/>
      <c r="G220" s="29"/>
      <c r="H220" s="29"/>
      <c r="I220" s="29"/>
      <c r="J220" s="29"/>
      <c r="K220" s="29"/>
      <c r="L220" s="54"/>
      <c r="M220" s="54"/>
      <c r="N220" s="54"/>
      <c r="O220" s="29"/>
      <c r="P220" s="43"/>
      <c r="Q220" s="50"/>
      <c r="R220" s="4"/>
    </row>
    <row r="221" spans="1:18" s="35" customFormat="1" ht="15" hidden="1" customHeight="1" thickBot="1" x14ac:dyDescent="0.3">
      <c r="A221" s="34"/>
      <c r="C221" s="55" t="s">
        <v>40</v>
      </c>
      <c r="D221" s="56" t="s">
        <v>41</v>
      </c>
      <c r="E221" s="57"/>
      <c r="F221" s="58">
        <v>1</v>
      </c>
      <c r="G221" s="59"/>
      <c r="H221" s="60"/>
      <c r="I221" s="60"/>
      <c r="J221" s="60"/>
      <c r="K221" s="60"/>
      <c r="L221" s="61"/>
      <c r="M221" s="61"/>
      <c r="N221" s="61"/>
      <c r="O221" s="60"/>
      <c r="P221" s="60"/>
      <c r="Q221" s="62"/>
      <c r="R221" s="4"/>
    </row>
    <row r="222" spans="1:18" s="35" customFormat="1" ht="15" customHeight="1" x14ac:dyDescent="0.25">
      <c r="A222" s="34"/>
      <c r="C222" s="63"/>
      <c r="D222" s="64"/>
      <c r="E222" s="64"/>
      <c r="F222" s="65"/>
      <c r="G222" s="66"/>
      <c r="H222" s="66"/>
      <c r="I222" s="66"/>
      <c r="J222" s="66"/>
      <c r="K222" s="66"/>
      <c r="L222" s="67"/>
      <c r="M222" s="67"/>
      <c r="N222" s="67"/>
      <c r="O222" s="66"/>
      <c r="P222" s="66"/>
      <c r="Q222" s="68"/>
      <c r="R222" s="4"/>
    </row>
    <row r="223" spans="1:18" ht="11.25" x14ac:dyDescent="0.25">
      <c r="B223" s="3"/>
      <c r="C223" s="69" t="s">
        <v>80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5" hidden="1" customHeight="1" x14ac:dyDescent="0.25"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ht="11.25" x14ac:dyDescent="0.25"/>
  </sheetData>
  <mergeCells count="19">
    <mergeCell ref="H15:I16"/>
    <mergeCell ref="Q15:Q17"/>
    <mergeCell ref="J16:J17"/>
    <mergeCell ref="K16:K17"/>
    <mergeCell ref="O15:O17"/>
    <mergeCell ref="P15:P17"/>
    <mergeCell ref="D9:E9"/>
    <mergeCell ref="J15:K15"/>
    <mergeCell ref="L15:L16"/>
    <mergeCell ref="M15:M16"/>
    <mergeCell ref="N15:N16"/>
    <mergeCell ref="C11:Q11"/>
    <mergeCell ref="C12:Q12"/>
    <mergeCell ref="M14:Q14"/>
    <mergeCell ref="C15:C17"/>
    <mergeCell ref="D15:D17"/>
    <mergeCell ref="E15:E17"/>
    <mergeCell ref="F15:F17"/>
    <mergeCell ref="G15:G17"/>
  </mergeCells>
  <dataValidations count="2">
    <dataValidation type="whole" operator="greaterThan" allowBlank="1" showInputMessage="1" showErrorMessage="1" sqref="F221:F222 F82 F219 F85 F99">
      <formula1>0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P215:Q220 D70:D72 P82:P213">
      <formula1>990</formula1>
    </dataValidation>
  </dataValidations>
  <hyperlinks>
    <hyperlink ref="C219" location="tech!A1" tooltip="Добавить" display="Добавить"/>
    <hyperlink ref="C221" location="tech!A1" tooltip="Добавить" display="Добавить"/>
    <hyperlink ref="C99" location="tech!A1" tooltip="Добавить" display="Добавить"/>
    <hyperlink ref="C85" location="tech!A1" tooltip="Добавить" display="Добавить"/>
    <hyperlink ref="C82" location="tech!A1" tooltip="Добавить" display="Добавить"/>
  </hyperlinks>
  <pageMargins left="0.19685039370078741" right="0.19685039370078741" top="0.19685039370078741" bottom="0.19685039370078741" header="0.51181102362204722" footer="0.27559055118110237"/>
  <pageSetup paperSize="9" scale="70" fitToHeight="0" orientation="landscape" r:id="rId1"/>
  <headerFooter alignWithMargins="0"/>
  <rowBreaks count="1" manualBreakCount="1">
    <brk id="217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 (2019)</vt:lpstr>
      <vt:lpstr>'АПР (2019)'!Заголовки_для_печати</vt:lpstr>
      <vt:lpstr>'АПР (2019)'!Область_печати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2018-07-05T09:27:15Z</cp:lastPrinted>
  <dcterms:created xsi:type="dcterms:W3CDTF">2018-04-06T13:48:17Z</dcterms:created>
  <dcterms:modified xsi:type="dcterms:W3CDTF">2018-07-05T09:30:02Z</dcterms:modified>
</cp:coreProperties>
</file>