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3.xml" ContentType="application/vnd.openxmlformats-officedocument.drawingml.chart+xml"/>
  <Override PartName="/xl/drawings/drawing16.xml" ContentType="application/vnd.openxmlformats-officedocument.drawing+xml"/>
  <Override PartName="/xl/charts/chart4.xml" ContentType="application/vnd.openxmlformats-officedocument.drawingml.chart+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xml"/>
  <Override PartName="/xl/charts/chart9.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C:\Users\User\Desktop\LucidTalkN - 2\BelTel&amp;SUNPollProjects\Dec18NITracker\"/>
    </mc:Choice>
  </mc:AlternateContent>
  <xr:revisionPtr revIDLastSave="0" documentId="13_ncr:1_{3AD0F658-F9DB-4D68-BC47-FAB7E75294B6}" xr6:coauthVersionLast="40" xr6:coauthVersionMax="40" xr10:uidLastSave="{00000000-0000-0000-0000-000000000000}"/>
  <workbookProtection workbookAlgorithmName="SHA-512" workbookHashValue="ntQcT682nV6tEK9n6V5HgVyISJIFV4mGILMmw5OrtVR/k11WDzmF9CBQb1Z7g2gcTqAvEs6vyoybbnCFKbBPmA==" workbookSaltValue="Ntlf6FIZTOy71EmRwvw+mg==" workbookSpinCount="100000" lockStructure="1"/>
  <bookViews>
    <workbookView xWindow="0" yWindow="0" windowWidth="23040" windowHeight="8472" tabRatio="716" xr2:uid="{00000000-000D-0000-FFFF-FFFF00000000}"/>
  </bookViews>
  <sheets>
    <sheet name="FrontPage" sheetId="1" r:id="rId1"/>
    <sheet name="Contents" sheetId="25" r:id="rId2"/>
    <sheet name="ResultsSummary" sheetId="24" r:id="rId3"/>
    <sheet name="Q2" sheetId="3" r:id="rId4"/>
    <sheet name="Q3R1" sheetId="21" r:id="rId5"/>
    <sheet name="Q3R2" sheetId="22" r:id="rId6"/>
    <sheet name="Q3R3" sheetId="23" r:id="rId7"/>
    <sheet name="Q3a" sheetId="4" r:id="rId8"/>
    <sheet name="Q3b" sheetId="5" r:id="rId9"/>
    <sheet name="Q3c" sheetId="6" r:id="rId10"/>
    <sheet name="Q3d" sheetId="7" r:id="rId11"/>
    <sheet name="Q3e" sheetId="8" r:id="rId12"/>
    <sheet name="Q3f" sheetId="9" r:id="rId13"/>
    <sheet name="Q4" sheetId="10" r:id="rId14"/>
    <sheet name="Q5" sheetId="11" r:id="rId15"/>
    <sheet name="Q6a" sheetId="12" r:id="rId16"/>
    <sheet name="Q6b" sheetId="13" r:id="rId17"/>
    <sheet name="Q6c" sheetId="14" r:id="rId18"/>
    <sheet name="Q6d" sheetId="15" r:id="rId19"/>
    <sheet name="Q6e" sheetId="16" r:id="rId20"/>
    <sheet name="Q7" sheetId="17" r:id="rId21"/>
    <sheet name="Q8a" sheetId="18" r:id="rId22"/>
    <sheet name="Q8b" sheetId="19" r:id="rId23"/>
    <sheet name="Q8c" sheetId="20" r:id="rId24"/>
  </sheets>
  <definedNames>
    <definedName name="_xlnm._FilterDatabase" localSheetId="4" hidden="1">Q3R1!$A$21:$C$27</definedName>
  </definedNames>
  <calcPr calcId="181029"/>
</workbook>
</file>

<file path=xl/calcChain.xml><?xml version="1.0" encoding="utf-8"?>
<calcChain xmlns="http://schemas.openxmlformats.org/spreadsheetml/2006/main">
  <c r="A23" i="25" l="1"/>
  <c r="A22" i="25"/>
  <c r="A21" i="25"/>
  <c r="A20" i="25"/>
  <c r="A19" i="25"/>
  <c r="A18" i="25"/>
  <c r="A17" i="25"/>
  <c r="A16" i="25"/>
  <c r="A15" i="25"/>
  <c r="A14" i="25"/>
  <c r="A3" i="25"/>
  <c r="A13" i="25"/>
  <c r="A12" i="25"/>
  <c r="A11" i="25"/>
  <c r="A10" i="25"/>
  <c r="A9" i="25"/>
  <c r="A8" i="25"/>
  <c r="A7" i="25"/>
  <c r="A6" i="25"/>
  <c r="A5" i="25"/>
  <c r="A4" i="25"/>
  <c r="A1" i="20"/>
  <c r="A1" i="19"/>
  <c r="A1" i="18"/>
  <c r="A1" i="17"/>
  <c r="A1" i="16"/>
  <c r="A1" i="15"/>
  <c r="A1" i="14"/>
  <c r="A1" i="13"/>
  <c r="A1" i="12"/>
  <c r="A1" i="11"/>
  <c r="A1" i="10"/>
  <c r="A1" i="9"/>
  <c r="A1" i="8"/>
  <c r="A1" i="7"/>
  <c r="A1" i="6"/>
  <c r="A1" i="5"/>
  <c r="A1" i="4"/>
  <c r="A1" i="23"/>
  <c r="A1" i="22"/>
  <c r="A1" i="21"/>
  <c r="A1" i="3"/>
  <c r="A1" i="24"/>
  <c r="A2" i="25" l="1"/>
  <c r="A17" i="3" l="1"/>
  <c r="A18" i="3"/>
  <c r="A16" i="3"/>
  <c r="A24" i="12"/>
  <c r="A23" i="12"/>
  <c r="A24" i="14"/>
  <c r="A23" i="14"/>
  <c r="A22" i="14"/>
  <c r="A21" i="14"/>
  <c r="A24" i="13"/>
  <c r="A23" i="13"/>
  <c r="A22" i="13"/>
  <c r="A21" i="13"/>
  <c r="A20" i="13"/>
  <c r="A22" i="12"/>
  <c r="A21" i="12"/>
  <c r="A20" i="12"/>
  <c r="A20" i="14"/>
  <c r="A24" i="15"/>
  <c r="A23" i="15"/>
  <c r="A22" i="15"/>
  <c r="A21" i="15"/>
  <c r="A20" i="15"/>
  <c r="A24" i="16"/>
  <c r="A23" i="16"/>
  <c r="A22" i="16"/>
  <c r="A21" i="16"/>
  <c r="A20" i="16"/>
  <c r="A24" i="18"/>
  <c r="A23" i="18"/>
  <c r="A22" i="18"/>
  <c r="A21" i="18"/>
  <c r="A20" i="18"/>
  <c r="A24" i="19"/>
  <c r="A23" i="19"/>
  <c r="A22" i="19"/>
  <c r="A21" i="19"/>
  <c r="A20" i="19"/>
  <c r="A24" i="20"/>
  <c r="A23" i="20"/>
  <c r="A22" i="20"/>
  <c r="A21" i="20"/>
  <c r="A20" i="20"/>
</calcChain>
</file>

<file path=xl/sharedStrings.xml><?xml version="1.0" encoding="utf-8"?>
<sst xmlns="http://schemas.openxmlformats.org/spreadsheetml/2006/main" count="6421" uniqueCount="660">
  <si>
    <t/>
  </si>
  <si>
    <t>Total/%</t>
  </si>
  <si>
    <t>Female</t>
  </si>
  <si>
    <t>Male</t>
  </si>
  <si>
    <t>18-24 years</t>
  </si>
  <si>
    <t>25-44 years</t>
  </si>
  <si>
    <t>45-64 years</t>
  </si>
  <si>
    <t>65+ years</t>
  </si>
  <si>
    <t>EAST NI</t>
  </si>
  <si>
    <t>NORTH NI</t>
  </si>
  <si>
    <t>SOUTH NI</t>
  </si>
  <si>
    <t>WEST NI</t>
  </si>
  <si>
    <t>DID NOT VOTE</t>
  </si>
  <si>
    <t>LEAVE</t>
  </si>
  <si>
    <t>REMAIN</t>
  </si>
  <si>
    <t>Nationalist</t>
  </si>
  <si>
    <t>Neutral</t>
  </si>
  <si>
    <t>Unionist</t>
  </si>
  <si>
    <t>Unweighted</t>
  </si>
  <si>
    <t>1334</t>
  </si>
  <si>
    <t>329</t>
  </si>
  <si>
    <t>1005</t>
  </si>
  <si>
    <t>60</t>
  </si>
  <si>
    <t>450</t>
  </si>
  <si>
    <t>634</t>
  </si>
  <si>
    <t>190</t>
  </si>
  <si>
    <t>750</t>
  </si>
  <si>
    <t>158</t>
  </si>
  <si>
    <t>291</t>
  </si>
  <si>
    <t>135</t>
  </si>
  <si>
    <t>78</t>
  </si>
  <si>
    <t>399</t>
  </si>
  <si>
    <t>857</t>
  </si>
  <si>
    <t>561</t>
  </si>
  <si>
    <t>141</t>
  </si>
  <si>
    <t>632</t>
  </si>
  <si>
    <t>Weighted</t>
  </si>
  <si>
    <t>688</t>
  </si>
  <si>
    <t>648</t>
  </si>
  <si>
    <t>136</t>
  </si>
  <si>
    <t>461</t>
  </si>
  <si>
    <t>454</t>
  </si>
  <si>
    <t>283</t>
  </si>
  <si>
    <t>565</t>
  </si>
  <si>
    <t>226</t>
  </si>
  <si>
    <t>323</t>
  </si>
  <si>
    <t>219</t>
  </si>
  <si>
    <t>134</t>
  </si>
  <si>
    <t>517</t>
  </si>
  <si>
    <t>683</t>
  </si>
  <si>
    <t>608</t>
  </si>
  <si>
    <t>95</t>
  </si>
  <si>
    <t>YES - I would support a 2nd EU Referendum</t>
  </si>
  <si>
    <t>747</t>
  </si>
  <si>
    <t>459</t>
  </si>
  <si>
    <t>289</t>
  </si>
  <si>
    <t>66</t>
  </si>
  <si>
    <t>269</t>
  </si>
  <si>
    <t>262</t>
  </si>
  <si>
    <t>150</t>
  </si>
  <si>
    <t>320</t>
  </si>
  <si>
    <t>132</t>
  </si>
  <si>
    <t>173</t>
  </si>
  <si>
    <t>122</t>
  </si>
  <si>
    <t>91</t>
  </si>
  <si>
    <t>64</t>
  </si>
  <si>
    <t>592</t>
  </si>
  <si>
    <t>502</t>
  </si>
  <si>
    <t>77</t>
  </si>
  <si>
    <t>169</t>
  </si>
  <si>
    <t>YES - I would support a 2nd EU Referendum %</t>
  </si>
  <si>
    <t>56%</t>
  </si>
  <si>
    <t>67%</t>
  </si>
  <si>
    <t>45%</t>
  </si>
  <si>
    <t>49%</t>
  </si>
  <si>
    <t>58%</t>
  </si>
  <si>
    <t>53%</t>
  </si>
  <si>
    <t>57%</t>
  </si>
  <si>
    <t>54%</t>
  </si>
  <si>
    <t>68%</t>
  </si>
  <si>
    <t>12%</t>
  </si>
  <si>
    <t>87%</t>
  </si>
  <si>
    <t>83%</t>
  </si>
  <si>
    <t>81%</t>
  </si>
  <si>
    <t>27%</t>
  </si>
  <si>
    <t>NO - I would oppose a 2nd EU Referendum</t>
  </si>
  <si>
    <t>521</t>
  </si>
  <si>
    <t>201</t>
  </si>
  <si>
    <t>65</t>
  </si>
  <si>
    <t>172</t>
  </si>
  <si>
    <t>126</t>
  </si>
  <si>
    <t>218</t>
  </si>
  <si>
    <t>84</t>
  </si>
  <si>
    <t>138</t>
  </si>
  <si>
    <t>80</t>
  </si>
  <si>
    <t>27</t>
  </si>
  <si>
    <t>440</t>
  </si>
  <si>
    <t>54</t>
  </si>
  <si>
    <t>58</t>
  </si>
  <si>
    <t>15</t>
  </si>
  <si>
    <t>448</t>
  </si>
  <si>
    <t>NO - I would oppose a 2nd EU Referendum %</t>
  </si>
  <si>
    <t>39%</t>
  </si>
  <si>
    <t>29%</t>
  </si>
  <si>
    <t>48%</t>
  </si>
  <si>
    <t>34%</t>
  </si>
  <si>
    <t>38%</t>
  </si>
  <si>
    <t>37%</t>
  </si>
  <si>
    <t>43%</t>
  </si>
  <si>
    <t>20%</t>
  </si>
  <si>
    <t>85%</t>
  </si>
  <si>
    <t>8%</t>
  </si>
  <si>
    <t>9%</t>
  </si>
  <si>
    <t>16%</t>
  </si>
  <si>
    <t>71%</t>
  </si>
  <si>
    <t>Don't Know/Not Sure</t>
  </si>
  <si>
    <t>28</t>
  </si>
  <si>
    <t>39</t>
  </si>
  <si>
    <t>5</t>
  </si>
  <si>
    <t>34</t>
  </si>
  <si>
    <t>20</t>
  </si>
  <si>
    <t>7</t>
  </si>
  <si>
    <t>10</t>
  </si>
  <si>
    <t>12</t>
  </si>
  <si>
    <t>17</t>
  </si>
  <si>
    <t>16</t>
  </si>
  <si>
    <t>13</t>
  </si>
  <si>
    <t>37</t>
  </si>
  <si>
    <t>48</t>
  </si>
  <si>
    <t>3</t>
  </si>
  <si>
    <t>Don't Know/Not Sure %</t>
  </si>
  <si>
    <t>5%</t>
  </si>
  <si>
    <t>4%</t>
  </si>
  <si>
    <t>6%</t>
  </si>
  <si>
    <t>7%</t>
  </si>
  <si>
    <t>2%</t>
  </si>
  <si>
    <t>3%</t>
  </si>
  <si>
    <t>Gender</t>
  </si>
  <si>
    <t>Age Group</t>
  </si>
  <si>
    <t>Area</t>
  </si>
  <si>
    <t>EU Referendum</t>
  </si>
  <si>
    <t>Constitutional Position</t>
  </si>
  <si>
    <t>1333</t>
  </si>
  <si>
    <t>687</t>
  </si>
  <si>
    <t>647</t>
  </si>
  <si>
    <t>566</t>
  </si>
  <si>
    <t>227</t>
  </si>
  <si>
    <t>220</t>
  </si>
  <si>
    <t>519</t>
  </si>
  <si>
    <t>630</t>
  </si>
  <si>
    <t>1</t>
  </si>
  <si>
    <t>449</t>
  </si>
  <si>
    <t>301</t>
  </si>
  <si>
    <t>82</t>
  </si>
  <si>
    <t>290</t>
  </si>
  <si>
    <t>239</t>
  </si>
  <si>
    <t>140</t>
  </si>
  <si>
    <t>307</t>
  </si>
  <si>
    <t>178</t>
  </si>
  <si>
    <t>125</t>
  </si>
  <si>
    <t>46</t>
  </si>
  <si>
    <t>623</t>
  </si>
  <si>
    <t>547</t>
  </si>
  <si>
    <t>74</t>
  </si>
  <si>
    <t>129</t>
  </si>
  <si>
    <t>1 %</t>
  </si>
  <si>
    <t>65%</t>
  </si>
  <si>
    <t>47%</t>
  </si>
  <si>
    <t>60%</t>
  </si>
  <si>
    <t>63%</t>
  </si>
  <si>
    <t>62%</t>
  </si>
  <si>
    <t>55%</t>
  </si>
  <si>
    <t>61%</t>
  </si>
  <si>
    <t>91%</t>
  </si>
  <si>
    <t>90%</t>
  </si>
  <si>
    <t>78%</t>
  </si>
  <si>
    <t>21%</t>
  </si>
  <si>
    <t>6</t>
  </si>
  <si>
    <t>196</t>
  </si>
  <si>
    <t>59</t>
  </si>
  <si>
    <t>137</t>
  </si>
  <si>
    <t>55</t>
  </si>
  <si>
    <t>79</t>
  </si>
  <si>
    <t>52</t>
  </si>
  <si>
    <t>88</t>
  </si>
  <si>
    <t>38</t>
  </si>
  <si>
    <t>40</t>
  </si>
  <si>
    <t>31</t>
  </si>
  <si>
    <t>183</t>
  </si>
  <si>
    <t>8</t>
  </si>
  <si>
    <t>4</t>
  </si>
  <si>
    <t>185</t>
  </si>
  <si>
    <t>6 %</t>
  </si>
  <si>
    <t>15%</t>
  </si>
  <si>
    <t>17%</t>
  </si>
  <si>
    <t>18%</t>
  </si>
  <si>
    <t>14%</t>
  </si>
  <si>
    <t>35%</t>
  </si>
  <si>
    <t>1%</t>
  </si>
  <si>
    <t>189</t>
  </si>
  <si>
    <t>107</t>
  </si>
  <si>
    <t>33</t>
  </si>
  <si>
    <t>57</t>
  </si>
  <si>
    <t>45</t>
  </si>
  <si>
    <t>11</t>
  </si>
  <si>
    <t>30</t>
  </si>
  <si>
    <t>14</t>
  </si>
  <si>
    <t>159</t>
  </si>
  <si>
    <t>5 %</t>
  </si>
  <si>
    <t>24%</t>
  </si>
  <si>
    <t>13%</t>
  </si>
  <si>
    <t>25%</t>
  </si>
  <si>
    <t>41</t>
  </si>
  <si>
    <t>47</t>
  </si>
  <si>
    <t>2</t>
  </si>
  <si>
    <t>21</t>
  </si>
  <si>
    <t>19</t>
  </si>
  <si>
    <t>29</t>
  </si>
  <si>
    <t>9</t>
  </si>
  <si>
    <t>71</t>
  </si>
  <si>
    <t>0</t>
  </si>
  <si>
    <t>83</t>
  </si>
  <si>
    <t>4 %</t>
  </si>
  <si>
    <t>10%</t>
  </si>
  <si>
    <t>0%</t>
  </si>
  <si>
    <t>25</t>
  </si>
  <si>
    <t>24</t>
  </si>
  <si>
    <t>50</t>
  </si>
  <si>
    <t>2 %</t>
  </si>
  <si>
    <t>3 %</t>
  </si>
  <si>
    <t>1335</t>
  </si>
  <si>
    <t>685</t>
  </si>
  <si>
    <t>462</t>
  </si>
  <si>
    <t>282</t>
  </si>
  <si>
    <t>684</t>
  </si>
  <si>
    <t>607</t>
  </si>
  <si>
    <t>479</t>
  </si>
  <si>
    <t>285</t>
  </si>
  <si>
    <t>193</t>
  </si>
  <si>
    <t>184</t>
  </si>
  <si>
    <t>149</t>
  </si>
  <si>
    <t>121</t>
  </si>
  <si>
    <t>200</t>
  </si>
  <si>
    <t>103</t>
  </si>
  <si>
    <t>81</t>
  </si>
  <si>
    <t>67</t>
  </si>
  <si>
    <t>354</t>
  </si>
  <si>
    <t>341</t>
  </si>
  <si>
    <t>90</t>
  </si>
  <si>
    <t>36%</t>
  </si>
  <si>
    <t>42%</t>
  </si>
  <si>
    <t>30%</t>
  </si>
  <si>
    <t>40%</t>
  </si>
  <si>
    <t>33%</t>
  </si>
  <si>
    <t>32%</t>
  </si>
  <si>
    <t>51%</t>
  </si>
  <si>
    <t>11%</t>
  </si>
  <si>
    <t>52%</t>
  </si>
  <si>
    <t>50%</t>
  </si>
  <si>
    <t>355</t>
  </si>
  <si>
    <t>205</t>
  </si>
  <si>
    <t>101</t>
  </si>
  <si>
    <t>133</t>
  </si>
  <si>
    <t>119</t>
  </si>
  <si>
    <t>156</t>
  </si>
  <si>
    <t>174</t>
  </si>
  <si>
    <t>23%</t>
  </si>
  <si>
    <t>31%</t>
  </si>
  <si>
    <t>22%</t>
  </si>
  <si>
    <t>19%</t>
  </si>
  <si>
    <t>26%</t>
  </si>
  <si>
    <t>28%</t>
  </si>
  <si>
    <t>243</t>
  </si>
  <si>
    <t>176</t>
  </si>
  <si>
    <t>92</t>
  </si>
  <si>
    <t>86</t>
  </si>
  <si>
    <t>44</t>
  </si>
  <si>
    <t>153</t>
  </si>
  <si>
    <t>70</t>
  </si>
  <si>
    <t>165</t>
  </si>
  <si>
    <t>130</t>
  </si>
  <si>
    <t>63</t>
  </si>
  <si>
    <t>49</t>
  </si>
  <si>
    <t>61</t>
  </si>
  <si>
    <t>18</t>
  </si>
  <si>
    <t>102</t>
  </si>
  <si>
    <t>105</t>
  </si>
  <si>
    <t>32</t>
  </si>
  <si>
    <t>23</t>
  </si>
  <si>
    <t>53</t>
  </si>
  <si>
    <t>22</t>
  </si>
  <si>
    <t>51</t>
  </si>
  <si>
    <t>36</t>
  </si>
  <si>
    <t>646</t>
  </si>
  <si>
    <t>281</t>
  </si>
  <si>
    <t>564</t>
  </si>
  <si>
    <t>518</t>
  </si>
  <si>
    <t>609</t>
  </si>
  <si>
    <t>535</t>
  </si>
  <si>
    <t>340</t>
  </si>
  <si>
    <t>194</t>
  </si>
  <si>
    <t>210</t>
  </si>
  <si>
    <t>244</t>
  </si>
  <si>
    <t>99</t>
  </si>
  <si>
    <t>128</t>
  </si>
  <si>
    <t>421</t>
  </si>
  <si>
    <t>127</t>
  </si>
  <si>
    <t>46%</t>
  </si>
  <si>
    <t>259</t>
  </si>
  <si>
    <t>75</t>
  </si>
  <si>
    <t>109</t>
  </si>
  <si>
    <t>62</t>
  </si>
  <si>
    <t>56</t>
  </si>
  <si>
    <t>224</t>
  </si>
  <si>
    <t>225</t>
  </si>
  <si>
    <t>207</t>
  </si>
  <si>
    <t>113</t>
  </si>
  <si>
    <t>94</t>
  </si>
  <si>
    <t>162</t>
  </si>
  <si>
    <t>171</t>
  </si>
  <si>
    <t>93</t>
  </si>
  <si>
    <t>69</t>
  </si>
  <si>
    <t>151</t>
  </si>
  <si>
    <t>89</t>
  </si>
  <si>
    <t>72</t>
  </si>
  <si>
    <t>96</t>
  </si>
  <si>
    <t>631</t>
  </si>
  <si>
    <t>409</t>
  </si>
  <si>
    <t>280</t>
  </si>
  <si>
    <t>131</t>
  </si>
  <si>
    <t>73</t>
  </si>
  <si>
    <t>123</t>
  </si>
  <si>
    <t>334</t>
  </si>
  <si>
    <t>293</t>
  </si>
  <si>
    <t>41%</t>
  </si>
  <si>
    <t>345</t>
  </si>
  <si>
    <t>180</t>
  </si>
  <si>
    <t>160</t>
  </si>
  <si>
    <t>110</t>
  </si>
  <si>
    <t>68</t>
  </si>
  <si>
    <t>26</t>
  </si>
  <si>
    <t>265</t>
  </si>
  <si>
    <t>276</t>
  </si>
  <si>
    <t>98</t>
  </si>
  <si>
    <t>179</t>
  </si>
  <si>
    <t>118</t>
  </si>
  <si>
    <t>257</t>
  </si>
  <si>
    <t>168</t>
  </si>
  <si>
    <t>35</t>
  </si>
  <si>
    <t>76</t>
  </si>
  <si>
    <t>148</t>
  </si>
  <si>
    <t>42</t>
  </si>
  <si>
    <t>228</t>
  </si>
  <si>
    <t>272</t>
  </si>
  <si>
    <t>216</t>
  </si>
  <si>
    <t>195</t>
  </si>
  <si>
    <t>155</t>
  </si>
  <si>
    <t>115</t>
  </si>
  <si>
    <t>186</t>
  </si>
  <si>
    <t>346</t>
  </si>
  <si>
    <t>318</t>
  </si>
  <si>
    <t>44%</t>
  </si>
  <si>
    <t>59%</t>
  </si>
  <si>
    <t>116</t>
  </si>
  <si>
    <t>106</t>
  </si>
  <si>
    <t>235</t>
  </si>
  <si>
    <t>114</t>
  </si>
  <si>
    <t>215</t>
  </si>
  <si>
    <t>111</t>
  </si>
  <si>
    <t>104</t>
  </si>
  <si>
    <t>85</t>
  </si>
  <si>
    <t>87</t>
  </si>
  <si>
    <t>43</t>
  </si>
  <si>
    <t>146</t>
  </si>
  <si>
    <t>143</t>
  </si>
  <si>
    <t>154</t>
  </si>
  <si>
    <t>100</t>
  </si>
  <si>
    <t>455</t>
  </si>
  <si>
    <t>627</t>
  </si>
  <si>
    <t>297</t>
  </si>
  <si>
    <t>330</t>
  </si>
  <si>
    <t>255</t>
  </si>
  <si>
    <t>188</t>
  </si>
  <si>
    <t>124</t>
  </si>
  <si>
    <t>240</t>
  </si>
  <si>
    <t>311</t>
  </si>
  <si>
    <t>287</t>
  </si>
  <si>
    <t>309</t>
  </si>
  <si>
    <t>108</t>
  </si>
  <si>
    <t>182</t>
  </si>
  <si>
    <t>97</t>
  </si>
  <si>
    <t>161</t>
  </si>
  <si>
    <t>I would welcome this as it would benefit the NI economy</t>
  </si>
  <si>
    <t>480</t>
  </si>
  <si>
    <t>191</t>
  </si>
  <si>
    <t>175</t>
  </si>
  <si>
    <t>236</t>
  </si>
  <si>
    <t>389</t>
  </si>
  <si>
    <t>315</t>
  </si>
  <si>
    <t>I would welcome this as it would benefit the NI economy %</t>
  </si>
  <si>
    <t>I would welcome this as it resolves the difficult issue of the land border within Ireland</t>
  </si>
  <si>
    <t>398</t>
  </si>
  <si>
    <t>229</t>
  </si>
  <si>
    <t>112</t>
  </si>
  <si>
    <t>157</t>
  </si>
  <si>
    <t>273</t>
  </si>
  <si>
    <t>I would welcome this as it resolves the difficult issue of the land border within Ireland %</t>
  </si>
  <si>
    <t>I would oppose this as it creates a new border between NI and GB, threatening the union</t>
  </si>
  <si>
    <t>381</t>
  </si>
  <si>
    <t>353</t>
  </si>
  <si>
    <t>379</t>
  </si>
  <si>
    <t>I would oppose this as it creates a new border between NI and GB, threatening the union %</t>
  </si>
  <si>
    <t>I would oppose this as it would be bad for the NI economy</t>
  </si>
  <si>
    <t>I would oppose this as it would be bad for the NI economy %</t>
  </si>
  <si>
    <t>Regardless of what the rest of the UK does, NI remains closely tied to the EU, inside the single market and customs union so there is a requirement for technology to solve the border issue</t>
  </si>
  <si>
    <t>821</t>
  </si>
  <si>
    <t>466</t>
  </si>
  <si>
    <t>310</t>
  </si>
  <si>
    <t>271</t>
  </si>
  <si>
    <t>342</t>
  </si>
  <si>
    <t>640</t>
  </si>
  <si>
    <t>597</t>
  </si>
  <si>
    <t>Regardless of what the rest of the UK does, NI remains closely tied to the EU, inside the single market and customs union so there is a requirement for technology to solve the border issue %</t>
  </si>
  <si>
    <t>64%</t>
  </si>
  <si>
    <t>94%</t>
  </si>
  <si>
    <t>98%</t>
  </si>
  <si>
    <t>86%</t>
  </si>
  <si>
    <t>NI sticks with whatever Brexit arrangements are negotiated for the rest of the UK</t>
  </si>
  <si>
    <t>513</t>
  </si>
  <si>
    <t>221</t>
  </si>
  <si>
    <t>152</t>
  </si>
  <si>
    <t>222</t>
  </si>
  <si>
    <t>490</t>
  </si>
  <si>
    <t>NI sticks with whatever Brexit arrangements are negotiated for the rest of the UK %</t>
  </si>
  <si>
    <t>322</t>
  </si>
  <si>
    <t>Strongly Agree</t>
  </si>
  <si>
    <t>496</t>
  </si>
  <si>
    <t>260</t>
  </si>
  <si>
    <t>145</t>
  </si>
  <si>
    <t>170</t>
  </si>
  <si>
    <t>348</t>
  </si>
  <si>
    <t>361</t>
  </si>
  <si>
    <t>Strongly Agree %</t>
  </si>
  <si>
    <t>66%</t>
  </si>
  <si>
    <t>Disagree</t>
  </si>
  <si>
    <t>192</t>
  </si>
  <si>
    <t>Disagree %</t>
  </si>
  <si>
    <t>Strongly Disagree</t>
  </si>
  <si>
    <t>209</t>
  </si>
  <si>
    <t>Strongly Disagree %</t>
  </si>
  <si>
    <t>Agree</t>
  </si>
  <si>
    <t>197</t>
  </si>
  <si>
    <t>144</t>
  </si>
  <si>
    <t>Agree %</t>
  </si>
  <si>
    <t>Neutral - Don't Know/Not Sure</t>
  </si>
  <si>
    <t>Neutral - Don't Know/Not Sure %</t>
  </si>
  <si>
    <t>418</t>
  </si>
  <si>
    <t>214</t>
  </si>
  <si>
    <t>164</t>
  </si>
  <si>
    <t>326</t>
  </si>
  <si>
    <t>198</t>
  </si>
  <si>
    <t>302</t>
  </si>
  <si>
    <t>245</t>
  </si>
  <si>
    <t>187</t>
  </si>
  <si>
    <t>324</t>
  </si>
  <si>
    <t>377</t>
  </si>
  <si>
    <t>270</t>
  </si>
  <si>
    <t>206</t>
  </si>
  <si>
    <t>267</t>
  </si>
  <si>
    <t>504</t>
  </si>
  <si>
    <t>495</t>
  </si>
  <si>
    <t>75%</t>
  </si>
  <si>
    <t>74%</t>
  </si>
  <si>
    <t>410</t>
  </si>
  <si>
    <t>249</t>
  </si>
  <si>
    <t>351</t>
  </si>
  <si>
    <t>422</t>
  </si>
  <si>
    <t>253</t>
  </si>
  <si>
    <t>117</t>
  </si>
  <si>
    <t>380</t>
  </si>
  <si>
    <t>408</t>
  </si>
  <si>
    <t>73%</t>
  </si>
  <si>
    <t>349</t>
  </si>
  <si>
    <t>120</t>
  </si>
  <si>
    <t>296</t>
  </si>
  <si>
    <t>139</t>
  </si>
  <si>
    <t>204</t>
  </si>
  <si>
    <t>789</t>
  </si>
  <si>
    <t>465</t>
  </si>
  <si>
    <t>588</t>
  </si>
  <si>
    <t>552</t>
  </si>
  <si>
    <t>177</t>
  </si>
  <si>
    <t>70%</t>
  </si>
  <si>
    <t>NO – I don’t think there should ever be a NI Border Referendum</t>
  </si>
  <si>
    <t>386</t>
  </si>
  <si>
    <t>316</t>
  </si>
  <si>
    <t>NO – I don’t think there should ever be a NI Border Referendum %</t>
  </si>
  <si>
    <t>YES – within the next five years</t>
  </si>
  <si>
    <t>YES – within the next five years %</t>
  </si>
  <si>
    <t>YES – very soon, i.e. in 2019 (after Brexit date - March)</t>
  </si>
  <si>
    <t>252</t>
  </si>
  <si>
    <t>YES – very soon, i.e. in 2019 (after Brexit date - March) %</t>
  </si>
  <si>
    <t>YES – but only in the distant future</t>
  </si>
  <si>
    <t>YES – but only in the distant future %</t>
  </si>
  <si>
    <t>YES – within the next ten years</t>
  </si>
  <si>
    <t>YES – within the next ten years %</t>
  </si>
  <si>
    <t>NI to REMAIN in UK - I'm 100% certain</t>
  </si>
  <si>
    <t>516</t>
  </si>
  <si>
    <t>295</t>
  </si>
  <si>
    <t>426</t>
  </si>
  <si>
    <t>507</t>
  </si>
  <si>
    <t>NI to REMAIN in UK - I'm 100% certain %</t>
  </si>
  <si>
    <t>82%</t>
  </si>
  <si>
    <t>80%</t>
  </si>
  <si>
    <t>NI to LEAVE the UK and join a UI - I'm 100% certain</t>
  </si>
  <si>
    <t>385</t>
  </si>
  <si>
    <t>NI to LEAVE the UK and join a UI - I'm 100% certain %</t>
  </si>
  <si>
    <t>NI to LEAVE the UK and join a UI - My probable vote, but I'm not certain</t>
  </si>
  <si>
    <t>237</t>
  </si>
  <si>
    <t>212</t>
  </si>
  <si>
    <t>NI to LEAVE the UK and join a UI - My probable vote, but I'm not certain %</t>
  </si>
  <si>
    <t>NI to REMAIN in UK - My probable vote, but I'm not certain</t>
  </si>
  <si>
    <t>NI to REMAIN in UK - My probable vote, but I'm not certain %</t>
  </si>
  <si>
    <t>Don't Know/Not Sure at this point</t>
  </si>
  <si>
    <t>Don't Know/Not Sure at this point %</t>
  </si>
  <si>
    <t>453</t>
  </si>
  <si>
    <t>505</t>
  </si>
  <si>
    <t>93%</t>
  </si>
  <si>
    <t>508</t>
  </si>
  <si>
    <t>437</t>
  </si>
  <si>
    <t>503</t>
  </si>
  <si>
    <t>84%</t>
  </si>
  <si>
    <t>284</t>
  </si>
  <si>
    <t>626</t>
  </si>
  <si>
    <t>181</t>
  </si>
  <si>
    <t>264</t>
  </si>
  <si>
    <t>432</t>
  </si>
  <si>
    <t>562</t>
  </si>
  <si>
    <t>72%</t>
  </si>
  <si>
    <t>89%</t>
  </si>
  <si>
    <t>277</t>
  </si>
  <si>
    <t xml:space="preserve">QUESTION 4 One proposal for Brexit that avoids any hard border in Ireland is for Northern Ireland to remain closely tied to the EU inside the single market and the customs union while Britain has a more arms length arrangement Which of these comes closest to your view of this idea </t>
  </si>
  <si>
    <t xml:space="preserve">QUESTION 5 One proposal for ensuring there is no hard border on the island of Ireland is that technology might be used to track imports and exports with a minimum of bureaucracy and no infrastructure at the border itself Imagine this could work which of these options would you favour for Brexit </t>
  </si>
  <si>
    <t xml:space="preserve">QUESTION 7 Do you think there should be a referendum on NI s constitutional position within the UK ie a NI Border Poll </t>
  </si>
  <si>
    <r>
      <rPr>
        <b/>
        <sz val="12"/>
        <color rgb="FF000000"/>
        <rFont val="Calibri"/>
        <family val="2"/>
      </rPr>
      <t>Second Referendum</t>
    </r>
    <r>
      <rPr>
        <sz val="12"/>
        <color rgb="FF000000"/>
        <rFont val="Calibri"/>
        <family val="2"/>
      </rPr>
      <t xml:space="preserve">
QUESTION: </t>
    </r>
    <r>
      <rPr>
        <i/>
        <sz val="12"/>
        <color rgb="FF000000"/>
        <rFont val="Calibri"/>
        <family val="2"/>
      </rPr>
      <t xml:space="preserve">When the UK s government negotiations over the terms of Britain s exit from the EU are complete would you support or oppose the holding of another referendum a so called peoples vote </t>
    </r>
  </si>
  <si>
    <t>682</t>
  </si>
  <si>
    <t>831</t>
  </si>
  <si>
    <t>501</t>
  </si>
  <si>
    <t>331</t>
  </si>
  <si>
    <t>163</t>
  </si>
  <si>
    <t>368</t>
  </si>
  <si>
    <t>660</t>
  </si>
  <si>
    <t>572</t>
  </si>
  <si>
    <t>77%</t>
  </si>
  <si>
    <t>97%</t>
  </si>
  <si>
    <t>208</t>
  </si>
  <si>
    <t>166</t>
  </si>
  <si>
    <t>338</t>
  </si>
  <si>
    <t>167</t>
  </si>
  <si>
    <t>378</t>
  </si>
  <si>
    <t>147</t>
  </si>
  <si>
    <t>666</t>
  </si>
  <si>
    <t>576</t>
  </si>
  <si>
    <t>95%</t>
  </si>
  <si>
    <t>477</t>
  </si>
  <si>
    <t>439</t>
  </si>
  <si>
    <t>433</t>
  </si>
  <si>
    <t>69%</t>
  </si>
  <si>
    <t>Round 3: Eliminate Option C</t>
  </si>
  <si>
    <t>Round 2: Eliminate Options B, E and F</t>
  </si>
  <si>
    <t>A: Remain in the EU</t>
  </si>
  <si>
    <t>A: Remain in the EU %</t>
  </si>
  <si>
    <t>B: Accept the UK governments EU withdrawal agreement and proceed with Brexit on these terms</t>
  </si>
  <si>
    <t>B: Accept the UK governments EU withdrawal agreement and proceed with Brexit on these terms %</t>
  </si>
  <si>
    <t>F: Don t Know Not Sure</t>
  </si>
  <si>
    <t>F: Don t Know Not Sure %</t>
  </si>
  <si>
    <r>
      <t xml:space="preserve">QUESTION 3: </t>
    </r>
    <r>
      <rPr>
        <i/>
        <sz val="12"/>
        <color rgb="FF000000"/>
        <rFont val="Calibri"/>
        <family val="2"/>
      </rPr>
      <t xml:space="preserve">From what you know of the UK Governments EU withdrawal agreement, if there were a referendum tomorrow on the current ‘EU options’ (a so-called peoples vote), with the following options on the ballot paper, which would you support? – Please rank the following 6 possible options from best to worst (1= Best option, 6 = Worst option). </t>
    </r>
    <r>
      <rPr>
        <b/>
        <sz val="12"/>
        <color rgb="FF000000"/>
        <rFont val="Calibri"/>
        <family val="2"/>
      </rPr>
      <t xml:space="preserve">
C: Reject the UK Governments EU withdrawal agreement and reopen negotiations with the EU to obtain a better different deal more distant from the EU </t>
    </r>
  </si>
  <si>
    <r>
      <t xml:space="preserve">QUESTION 3: </t>
    </r>
    <r>
      <rPr>
        <i/>
        <sz val="12"/>
        <color rgb="FF000000"/>
        <rFont val="Calibri"/>
        <family val="2"/>
      </rPr>
      <t xml:space="preserve">From what you know of the UK Governments EU withdrawal agreement, if there were a referendum tomorrow on the current ‘EU options’ (a so-called peoples vote), with the following options on the ballot paper, which would you support? – Please rank the following 6 possible options from best to worst (1= Best option, 6 = Worst option). </t>
    </r>
    <r>
      <rPr>
        <b/>
        <sz val="12"/>
        <color rgb="FF000000"/>
        <rFont val="Calibri"/>
        <family val="2"/>
      </rPr>
      <t xml:space="preserve">
B: Accept the UK governments EU withdrawal agreement and proceed with Brexit on these terms</t>
    </r>
  </si>
  <si>
    <r>
      <t xml:space="preserve">QUESTION 3: </t>
    </r>
    <r>
      <rPr>
        <i/>
        <sz val="12"/>
        <color rgb="FF000000"/>
        <rFont val="Calibri"/>
        <family val="2"/>
      </rPr>
      <t xml:space="preserve">From what you know of the UK Governments EU withdrawal agreement, if there were a referendum tomorrow on the current ‘EU options’ (a so-called peoples vote), with the following options on the ballot paper, which would you support? – Please rank the following 6 possible options from best to worst (1= Best option, 6 = Worst option). </t>
    </r>
    <r>
      <rPr>
        <b/>
        <sz val="12"/>
        <color rgb="FF000000"/>
        <rFont val="Calibri"/>
        <family val="2"/>
      </rPr>
      <t xml:space="preserve">
A: Remain in the EU</t>
    </r>
  </si>
  <si>
    <r>
      <t xml:space="preserve">QUESTION 3: </t>
    </r>
    <r>
      <rPr>
        <i/>
        <sz val="12"/>
        <color rgb="FF000000"/>
        <rFont val="Calibri"/>
        <family val="2"/>
      </rPr>
      <t xml:space="preserve">From what you know of the UK Governments EU withdrawal agreement, if there were a referendum tomorrow on the current ‘EU options’ (a so-called peoples vote), with the following options on the ballot paper, which would you support? – Please rank the following 6 possible options from best to worst (1= Best option, 6 = Worst option). </t>
    </r>
    <r>
      <rPr>
        <b/>
        <sz val="12"/>
        <color rgb="FF000000"/>
        <rFont val="Calibri"/>
        <family val="2"/>
      </rPr>
      <t xml:space="preserve">
D: Reject the UK Governments EU withdrawal agreement and Leave the EU without a deal i.e. the so called No Deal </t>
    </r>
  </si>
  <si>
    <r>
      <t xml:space="preserve">QUESTION 3: </t>
    </r>
    <r>
      <rPr>
        <i/>
        <sz val="12"/>
        <color rgb="FF000000"/>
        <rFont val="Calibri"/>
        <family val="2"/>
      </rPr>
      <t xml:space="preserve">From what you know of the UK Governments EU withdrawal agreement, if there were a referendum tomorrow on the current ‘EU options’ (a so-called peoples vote), with the following options on the ballot paper, which would you support? – Please rank the following 6 possible options from best to worst (1= Best option, 6 = Worst option). </t>
    </r>
    <r>
      <rPr>
        <b/>
        <sz val="12"/>
        <color rgb="FF000000"/>
        <rFont val="Calibri"/>
        <family val="2"/>
      </rPr>
      <t xml:space="preserve">
E: Reject the UK Governments EU withdrawal agreement and reopen negotiations with the EU to obtain a better different deal closer to the EU </t>
    </r>
  </si>
  <si>
    <t xml:space="preserve">D: Reject the UK Governments EU withdrawal agreement and Leave the EU without a deal i e the so called No Deal </t>
  </si>
  <si>
    <t>C: Reject the UK Governments EU withdrawal agreement and reopen negotiations with the EU to obtain a better different deal more distant from the EU %</t>
  </si>
  <si>
    <t>D: Reject the UK Governments EU withdrawal agreement and Leave the EU without a deal i e the so called No Deal %</t>
  </si>
  <si>
    <t xml:space="preserve">C: Reject the UK Governments EU withdrawal agreement and reopen negotiations with the EU to obtain a better different deal more distant from the EU </t>
  </si>
  <si>
    <t xml:space="preserve">E: Reject the UK Governments EU withdrawal agreement and reopen negotiations with the EU to obtain a better different deal closer to the EU </t>
  </si>
  <si>
    <t>E: Reject the UK Governments EU withdrawal agreement and reopen negotiations with the EU to obtain a better different deal closer to the EU %</t>
  </si>
  <si>
    <r>
      <rPr>
        <sz val="12"/>
        <color rgb="FF000000"/>
        <rFont val="Calibri"/>
        <family val="2"/>
      </rPr>
      <t xml:space="preserve">Q6A: please state your opinion re. each statement - from 'Strongly agree', through neutral, to 'Strongly disagree': </t>
    </r>
    <r>
      <rPr>
        <b/>
        <sz val="12"/>
        <color rgb="FF000000"/>
        <rFont val="Calibri"/>
        <family val="2"/>
      </rPr>
      <t xml:space="preserve">
The UK Governments current EU withdrawal agreement is a threat to the UK Union</t>
    </r>
  </si>
  <si>
    <r>
      <rPr>
        <sz val="12"/>
        <color rgb="FF000000"/>
        <rFont val="Calibri"/>
        <family val="2"/>
      </rPr>
      <t xml:space="preserve">Please state your opinion re. each statement - from 'Strongly agree', through neutral, to 'Strongly disagree': </t>
    </r>
    <r>
      <rPr>
        <b/>
        <sz val="12"/>
        <color rgb="FF000000"/>
        <rFont val="Calibri"/>
        <family val="2"/>
      </rPr>
      <t xml:space="preserve">
Q6B: The main business organisations in Northern Ireland inc the Ulster Farmers Union are correct to back the UK Governments current EU withdrawal agreement</t>
    </r>
  </si>
  <si>
    <r>
      <rPr>
        <sz val="12"/>
        <color rgb="FF000000"/>
        <rFont val="Calibri"/>
        <family val="2"/>
      </rPr>
      <t xml:space="preserve">Please state your opinion re. each statement - from 'Strongly agree', through neutral, to 'Strongly disagree': </t>
    </r>
    <r>
      <rPr>
        <b/>
        <sz val="12"/>
        <color rgb="FF000000"/>
        <rFont val="Calibri"/>
        <family val="2"/>
      </rPr>
      <t xml:space="preserve">
Q6C The Unionist parties eg DUP UUP are correct in rejecting the UK Governments current EU Withdrawal agreement</t>
    </r>
  </si>
  <si>
    <r>
      <rPr>
        <sz val="12"/>
        <color rgb="FF000000"/>
        <rFont val="Calibri"/>
        <family val="2"/>
      </rPr>
      <t xml:space="preserve">Please state your opinion re. each statement - from 'Strongly agree', through neutral, to 'Strongly disagree': 
</t>
    </r>
    <r>
      <rPr>
        <b/>
        <sz val="12"/>
        <color rgb="FF000000"/>
        <rFont val="Calibri"/>
        <family val="2"/>
      </rPr>
      <t>Q6D: The Irish Governments contribution to the Brexit discussions has been helpful</t>
    </r>
  </si>
  <si>
    <r>
      <rPr>
        <sz val="12"/>
        <color rgb="FF000000"/>
        <rFont val="Calibri"/>
        <family val="2"/>
      </rPr>
      <t xml:space="preserve">Please state your opinion re. each statement - from 'Strongly agree', through neutral, to 'Strongly disagree': 
</t>
    </r>
    <r>
      <rPr>
        <b/>
        <sz val="12"/>
        <color rgb="FF000000"/>
        <rFont val="Calibri"/>
        <family val="2"/>
      </rPr>
      <t>Q6E: The DUPs tactics in the Brexit discussions and negotiations have been correct</t>
    </r>
  </si>
  <si>
    <r>
      <rPr>
        <sz val="12"/>
        <color rgb="FF000000"/>
        <rFont val="Calibri"/>
        <family val="2"/>
      </rPr>
      <t>Assuming a NI Border Referendum occurred in 2019, say shortly after the Brexit date (March) - What way do you think you would you vote according to the following scenarios? 
(UK = United Kingdom, UI = United Ireland)</t>
    </r>
    <r>
      <rPr>
        <b/>
        <sz val="12"/>
        <color rgb="FF000000"/>
        <rFont val="Calibri"/>
        <family val="2"/>
      </rPr>
      <t xml:space="preserve">
Q8B: Brexit based on a No deal ie if the UK Governments EU withdrawal agreement is defeated in the UK parliament and no new deal is negotiated with the EU </t>
    </r>
  </si>
  <si>
    <t>Preference</t>
  </si>
  <si>
    <t>Share</t>
  </si>
  <si>
    <t>Agreement</t>
  </si>
  <si>
    <t>Label</t>
  </si>
  <si>
    <t>Topic</t>
  </si>
  <si>
    <t>C: Reject the WA and reopen negotiations to obtain a deal more distant from the EU</t>
  </si>
  <si>
    <t>B: Accept the WA and proceed with Brexit</t>
  </si>
  <si>
    <t>E: Reject the WA and reopen negotiations to obtain a deal closer to the EU</t>
  </si>
  <si>
    <t>D: Reject the WA and Leave the EU without a deal ie the so called No Deal</t>
  </si>
  <si>
    <t>LucidTalk - Northern Ireland (NI)-Wide 'Tracker' Poll-Project - December 2018: Data Results - Weighted/NI Representative sample</t>
  </si>
  <si>
    <t xml:space="preserve">Base-Data Results - All Responses (Unweighted and Weighted) </t>
  </si>
  <si>
    <r>
      <rPr>
        <b/>
        <u/>
        <sz val="11"/>
        <color rgb="FF000000"/>
        <rFont val="Calibri"/>
        <family val="2"/>
      </rPr>
      <t>Data Weighting</t>
    </r>
    <r>
      <rPr>
        <b/>
        <sz val="11"/>
        <color rgb="FF000000"/>
        <rFont val="Calibri"/>
        <family val="2"/>
      </rPr>
      <t xml:space="preserve">: Data was weighted to the profile of all NI adults aged 18+. Data was weighted by age, sex, socio-economic group, previous voting patterns, constituency, constitutional position, party support and religious affiliation. This resulted in a robust and accurate balanced NI representative sample, reflecting the demographic composition of Northern Ireland, resulting in 1,334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Two weights were calculated.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4 and 0.1 meaning that no observation is allowed to exceed these limits of relative importance.
For this poll-project weights were used as follows: These were/are calculated from data such as the 2016 and 2017 Northern Ireland (NI) elections - including the 2016 EU Referendum, NI census estimates, and electorate election figures for gender, age, religion, constituency etc. combined with previous polling information and results from LucidTalk NI polls in the last 3 years for party and constitutional position. </t>
    </r>
  </si>
  <si>
    <r>
      <rPr>
        <b/>
        <u/>
        <sz val="11"/>
        <color rgb="FF000000"/>
        <rFont val="Calibri"/>
        <family val="2"/>
      </rPr>
      <t>LucidTalk - Professional Credentials</t>
    </r>
    <r>
      <rPr>
        <b/>
        <sz val="11"/>
        <color rgb="FF000000"/>
        <rFont val="Calibri"/>
        <family val="2"/>
      </rPr>
      <t>: LucidTalk is a member of all recognised professional Polling and Market Research organisations, including the UK Market Research Society (UK-MRS), the British Polling Council (BPC),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AIMRO (Association of Irish Market Research Organisations).</t>
    </r>
  </si>
  <si>
    <t>LucidTalk Limited | The Innovation Centre | NI Science Park I Queen's Road | Queen’s Island | Belfast BT3 9DT 
Telephone: 028 9073 7800 (Switchboard) | 028 9040 9980 (Direct) | 07711 450545 (Mobile) 
Fax: 028 9073 7801 | Email: info@lucidtalk.co.uk</t>
  </si>
  <si>
    <t>LUCIDTALK - NI 'Tracker' POLL-PROJECT: MAIN RESULTS SUMMARY - 1,335 NI representative sample(weighted): Poll Period - 30th November to 3rd December 2018</t>
  </si>
  <si>
    <t>QUESTION 2: BREXIT - A 2nd Referendum? When the UK’s government negotiations over the terms of Britain’s exit from the EU are complete, would you support or oppose the holding of another referendum (a so-called peoples vote)?</t>
  </si>
  <si>
    <t>BASE : All respondents - 1,334 NI representative sample (weighted): LT NI-Wide Tracker Poll - December 2018</t>
  </si>
  <si>
    <t>GENDER</t>
  </si>
  <si>
    <t>AGE-GROUP</t>
  </si>
  <si>
    <t>NI REGION/AREA</t>
  </si>
  <si>
    <t>EU Referendum Vote - 2016</t>
  </si>
  <si>
    <t>CONSTITUTIONAL POSITION</t>
  </si>
  <si>
    <t>TOTAL</t>
  </si>
  <si>
    <t>18-24</t>
  </si>
  <si>
    <t>25-44</t>
  </si>
  <si>
    <t>45-64</t>
  </si>
  <si>
    <t>65+</t>
  </si>
  <si>
    <t>Did not Vote/Don't Recall</t>
  </si>
  <si>
    <t>Leave</t>
  </si>
  <si>
    <t>Remain</t>
  </si>
  <si>
    <t>Nationalist and/or Republican</t>
  </si>
  <si>
    <t xml:space="preserve">QUESTION 3: From what you know of the UK Governments EU withdrawal agreement, if there were a referendum tomorrow on the current ‘EU options’ (a so-called peoples vote), with the following options on the ballot paper, which would you support? – Please rank the following 6 possible options from best to worst (1= Best option, 6 = Worst option). </t>
  </si>
  <si>
    <t>A: Remain in the EU -</t>
  </si>
  <si>
    <t>D: Reject the UK Governments EU withdrawal agreement and Leave the EU without a deal -</t>
  </si>
  <si>
    <t>C: Reject the UK Governments EU withdrawal agreement and reopen negotiations with the EU to obtain a better different deal more distant from the EU -</t>
  </si>
  <si>
    <t>B: Accept the UK governments EU withdrawal agreement and proceed with Brexit on these terms -</t>
  </si>
  <si>
    <t>F: Don't Know Not Sure -</t>
  </si>
  <si>
    <t>E: Reject the UK Governments EU withdrawal agreement and reopen negotiations with the EU to obtain a better different deal closer to the EU -</t>
  </si>
  <si>
    <t>QUESTION 4. One proposal for Brexit that avoids any hard border in Ireland, is for Northern Ireland to remain closely tied to the EU, inside the single market and the customs union, while Britain has a more arms-length arrangement. Which of these comes closest to your view of this idea?</t>
  </si>
  <si>
    <t xml:space="preserve">QUESTION 5: One proposal for ensuring there is no hard border on the island of Ireland is that technology might be used to track imports and exports with a minimum of bureaucracy and no infrastructure at the border itself. Imagine this could work, which of these options would you favour for Brexit: </t>
  </si>
  <si>
    <t>QUESTION 6: Below are a series of statements about, or connected with, the current Brexit discussions and negotiations - please state your opinion re. each statement - from 'Strongly agree', through neutral, to 'Strongly disagree'.</t>
  </si>
  <si>
    <t>The UK Governments current EU withdrawal agreement is a threat to the UK Union</t>
  </si>
  <si>
    <t>The main business organisations in Northern Ireland (inc. the Ulster Farmers Union) are correct to back the UK Governments current EU withdrawal agreement</t>
  </si>
  <si>
    <t>The Unionist parties (e.g. DUP, UUP) are correct in rejecting the UK Governments current EU Withdrawal agreement</t>
  </si>
  <si>
    <t>The Irish Governments contribution to the Brexit discussions has been helpful</t>
  </si>
  <si>
    <t>The DUPs tactics in the Brexit discussions and negotiations have been correct</t>
  </si>
  <si>
    <t>QUESTION 7: Do you think there should be a referendum on NI’s constitutional position within the UK? i.e. a NI Border Poll.</t>
  </si>
  <si>
    <t xml:space="preserve">QUESTION 8: Assuming a NI Border Referendum occurred in 2019, say shortly after the Brexit date (March) - What way do you think you would you vote according to the following scenarios? UK = United Kingdom, UI = United Ireland. </t>
  </si>
  <si>
    <t>Brexit - based on the UK Governments current EU withdrawal agreement</t>
  </si>
  <si>
    <t>Brexit - based on a 'No deal' (i.e. if the UK Governments EU withdrawal agreement is defeated in the UK parliament and no new deal is negotiated with the EU)</t>
  </si>
  <si>
    <t>Brexit - doesn't happen i.e. UK remains in the EU (T. May has said this is a possible outcome if the UK Governments EU withdrawal agreement is defeated in the UK parliament)</t>
  </si>
  <si>
    <r>
      <rPr>
        <b/>
        <u/>
        <sz val="11"/>
        <color rgb="FF000000"/>
        <rFont val="Arial"/>
        <family val="2"/>
      </rPr>
      <t>Notes:</t>
    </r>
    <r>
      <rPr>
        <sz val="11"/>
        <color rgb="FF000000"/>
        <rFont val="Arial"/>
        <family val="2"/>
      </rPr>
      <t xml:space="preserve"> NI Region/Area is analysed as follows: by the NI constituencies which we record:
</t>
    </r>
    <r>
      <rPr>
        <b/>
        <sz val="11"/>
        <color rgb="FF000000"/>
        <rFont val="Arial"/>
        <family val="2"/>
      </rPr>
      <t>East NI</t>
    </r>
    <r>
      <rPr>
        <sz val="11"/>
        <color rgb="FF000000"/>
        <rFont val="Arial"/>
        <family val="2"/>
      </rPr>
      <t xml:space="preserve"> - Belfast/Belfast area - the 4 Belfast constituencies (North, South, East, and West) + North Down/Lagan Valley/South Antrim/East Antrim
</t>
    </r>
    <r>
      <rPr>
        <b/>
        <sz val="11"/>
        <color rgb="FF000000"/>
        <rFont val="Arial"/>
        <family val="2"/>
      </rPr>
      <t xml:space="preserve">South NI </t>
    </r>
    <r>
      <rPr>
        <sz val="11"/>
        <color rgb="FF000000"/>
        <rFont val="Arial"/>
        <family val="2"/>
      </rPr>
      <t xml:space="preserve">– South Down/Strangford/Newry and Armagh/Upper Bann   
</t>
    </r>
    <r>
      <rPr>
        <b/>
        <sz val="11"/>
        <color rgb="FF000000"/>
        <rFont val="Arial"/>
        <family val="2"/>
      </rPr>
      <t>West NI</t>
    </r>
    <r>
      <rPr>
        <sz val="11"/>
        <color rgb="FF000000"/>
        <rFont val="Arial"/>
        <family val="2"/>
      </rPr>
      <t xml:space="preserve"> - Fermanagh and South Tyrone/Mid-Ulster/West Tyrone, 
</t>
    </r>
    <r>
      <rPr>
        <b/>
        <sz val="11"/>
        <color rgb="FF000000"/>
        <rFont val="Arial"/>
        <family val="2"/>
      </rPr>
      <t xml:space="preserve">North NI </t>
    </r>
    <r>
      <rPr>
        <sz val="11"/>
        <color rgb="FF000000"/>
        <rFont val="Arial"/>
        <family val="2"/>
      </rPr>
      <t xml:space="preserve">- Foyle/East Londonderry/North Antrim </t>
    </r>
    <r>
      <rPr>
        <sz val="11"/>
        <color rgb="FF000000"/>
        <rFont val="Bahnschrift"/>
        <family val="2"/>
      </rPr>
      <t xml:space="preserve">
</t>
    </r>
  </si>
  <si>
    <t xml:space="preserve">Socio-Economic Group - Others = Students, Retired, etc. </t>
  </si>
  <si>
    <t>Constitutional Position - Neutral = typically Alliance, Green, Independents voter group, and 'Others', Unionists = Those who vote for Unionist parties + people from a Unionist heritage background, Nationalist and/or Republican = Those who vote for SDLP/Sinn Fein + people from a Nationalist/Republican heritage background.</t>
  </si>
  <si>
    <t>Contents</t>
  </si>
  <si>
    <r>
      <t xml:space="preserve">ROUND 1: </t>
    </r>
    <r>
      <rPr>
        <b/>
        <sz val="10"/>
        <color theme="1"/>
        <rFont val="Calibri"/>
        <family val="2"/>
        <scheme val="minor"/>
      </rPr>
      <t>A PR election was conducted by eliminating the 'least voted' options and transferring these 'votes' according to the 2nd preferences as expressed by the poll participants. i.e. for Round 2 we eliminated options B,E, and F.</t>
    </r>
  </si>
  <si>
    <r>
      <t xml:space="preserve">ROUND 2: </t>
    </r>
    <r>
      <rPr>
        <b/>
        <sz val="10"/>
        <color theme="1"/>
        <rFont val="Calibri"/>
        <family val="2"/>
        <scheme val="minor"/>
      </rPr>
      <t>for Round 2 (this round) we eliminated options B,E, and F, as these options scored the lowest in Round 1, and these votes were transferred according to their '2nd preferences'.</t>
    </r>
  </si>
  <si>
    <r>
      <t xml:space="preserve">ROUND 3: </t>
    </r>
    <r>
      <rPr>
        <b/>
        <sz val="10"/>
        <color theme="1"/>
        <rFont val="Calibri"/>
        <family val="2"/>
        <scheme val="minor"/>
      </rPr>
      <t>for Round 3 (this round) we eliminated option C, as it was bottom of the preference list after Round 2.</t>
    </r>
  </si>
  <si>
    <t xml:space="preserve">Specific Weighting - related to NI Constitutional Position: via Political Communiity Background: </t>
  </si>
  <si>
    <t xml:space="preserve">Constitutional Position - Weightings: the weightings shown on the adjacent table are calculated based on data such as the 2016 and 2017 Northern Ireland (NI) elections, NI census estimates, and electorate election figures for gender, age, religion, constituency etc. This data analysis was then combined with previous polling information and results from LucidTalk NI polls in the last 3 years for party and constitutional position. Strongly Unionist or Nationalist/Republican = Committed over a long time period, and a consistant Unionist or Nationalist/Republican voter respectively. Broadly-Mildly Unionist or Nationalist/Republican = 'Mostly' support that specifc positon, but intermitantly, and are intermitant voters for that respective political position. Neutral = = typically Alliance, Green, Independents voter group, and 'Others'.     </t>
  </si>
  <si>
    <t>FULL RESULTS: DATA TABLES - Weighted and Unweighted</t>
  </si>
  <si>
    <r>
      <t>QUESTION 3:</t>
    </r>
    <r>
      <rPr>
        <b/>
        <i/>
        <sz val="12"/>
        <color rgb="FF000000"/>
        <rFont val="Calibri"/>
        <family val="2"/>
      </rPr>
      <t xml:space="preserve"> </t>
    </r>
    <r>
      <rPr>
        <i/>
        <sz val="12"/>
        <color rgb="FF000000"/>
        <rFont val="Calibri"/>
        <family val="2"/>
      </rPr>
      <t xml:space="preserve">From what you know of the UK Governments EU withdrawal agreement, if there were a referendum tomorrow on the current ‘EU options’ (a so-called peoples vote), with the following options on the ballot paper, which would you support? – Please rank the following 6 possible options from best to worst (1= Best option, 6 = Worst option). </t>
    </r>
    <r>
      <rPr>
        <b/>
        <sz val="12"/>
        <color rgb="FF000000"/>
        <rFont val="Calibri"/>
        <family val="2"/>
      </rPr>
      <t xml:space="preserve">
F: Don't Know Not Sure</t>
    </r>
  </si>
  <si>
    <t>Round 1 - Please see Poll-Project report for full explanation of methodology behind this question.</t>
  </si>
  <si>
    <t>NB Poll Question 1 was a demographic qualifying question - hence results are not published</t>
  </si>
  <si>
    <r>
      <rPr>
        <sz val="12"/>
        <color rgb="FF000000"/>
        <rFont val="Calibri"/>
        <family val="2"/>
      </rPr>
      <t xml:space="preserve">Assuming a NI Border Referendum occurred in 2019, say shortly after the Brexit date (March) - What way do you think you would you vote according to the following scenarios? 
(UK = United Kingdom, UI = United Ireland)
</t>
    </r>
    <r>
      <rPr>
        <b/>
        <sz val="12"/>
        <color rgb="FF000000"/>
        <rFont val="Calibri"/>
        <family val="2"/>
      </rPr>
      <t>Q8A: Brexit based on the UK Governments current EU withdrawal agreement</t>
    </r>
  </si>
  <si>
    <r>
      <rPr>
        <sz val="12"/>
        <color rgb="FF000000"/>
        <rFont val="Calibri"/>
        <family val="2"/>
      </rPr>
      <t xml:space="preserve">Assuming a NI Border Referendum occurred in 2019, say shortly after the Brexit date (March) - What way do you think you would you vote according to the following scenarios? 
(UK = United Kingdom, UI = United Ireland)
</t>
    </r>
    <r>
      <rPr>
        <b/>
        <sz val="12"/>
        <color rgb="FF000000"/>
        <rFont val="Calibri"/>
        <family val="2"/>
      </rPr>
      <t xml:space="preserve">Q8C: Brexit doesn't happen ie UK remains in the EU - T May has said this is a possible outcome if the UK Governments EU withdrawal agreement is defeated in the UK parliament </t>
    </r>
  </si>
  <si>
    <r>
      <rPr>
        <b/>
        <u/>
        <sz val="11"/>
        <color rgb="FF000000"/>
        <rFont val="Calibri"/>
        <family val="2"/>
      </rPr>
      <t>METHODOLOGY</t>
    </r>
    <r>
      <rPr>
        <b/>
        <sz val="11"/>
        <color rgb="FF000000"/>
        <rFont val="Calibri"/>
        <family val="2"/>
      </rPr>
      <t>: Polling was carried out by Belfast based polling and market research company LucidTalk. The project was carried out online for a period of 4 days from 30th November to 3rd December 2018. The project targeted the established Northern Ireland (NI) LucidTalk online Opinion Panel (11,227 members) which is balanced by gender, age-group, area of residence, and community background, in order to be demographically representative of Northern Ireland. 1,625 full responses were received. A data auditing process was then carried out to ensure all completed poll-surveys were genuine 'one-person, one-vote' responses, and this resulted in 1,427 responses being considered and verified as the base data-set (weighted and unweighted). Then in order to produce a robust and accurate balanced NI representative sample, this base data-set was then reduced to 1,334 responses and was then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+/-3.0%, at 95% confidence. All surveys and polls may be subject to sources of error, including, but not limited to sampling error, coverage error, and measurement error. All reported margins of sampling error include the computed design effects for weighting.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</si>
</sst>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rgb="FF000000"/>
      <name val="Calibri"/>
      <family val="2"/>
      <scheme val="minor"/>
    </font>
    <font>
      <sz val="11"/>
      <color theme="1"/>
      <name val="Calibri"/>
      <family val="2"/>
      <scheme val="minor"/>
    </font>
    <font>
      <sz val="11"/>
      <color rgb="FF000000"/>
      <name val="Calibri"/>
      <family val="2"/>
    </font>
    <font>
      <sz val="11"/>
      <color rgb="FFFFFFFF"/>
      <name val="Arial Narrow"/>
      <family val="2"/>
    </font>
    <font>
      <b/>
      <sz val="12"/>
      <color rgb="FF000000"/>
      <name val="Calibri"/>
      <family val="2"/>
    </font>
    <font>
      <sz val="11"/>
      <color rgb="FF000000"/>
      <name val="Arial Narrow"/>
      <family val="2"/>
    </font>
    <font>
      <sz val="11"/>
      <color rgb="FFA9A9A9"/>
      <name val="Arial Narrow"/>
      <family val="2"/>
    </font>
    <font>
      <b/>
      <i/>
      <sz val="12"/>
      <color rgb="FF000000"/>
      <name val="Calibri"/>
      <family val="2"/>
    </font>
    <font>
      <sz val="12"/>
      <color rgb="FF000000"/>
      <name val="Calibri"/>
      <family val="2"/>
    </font>
    <font>
      <i/>
      <sz val="12"/>
      <color rgb="FF000000"/>
      <name val="Calibri"/>
      <family val="2"/>
    </font>
    <font>
      <b/>
      <sz val="11"/>
      <color rgb="FF000000"/>
      <name val="Calibri"/>
      <family val="2"/>
      <scheme val="minor"/>
    </font>
    <font>
      <u/>
      <sz val="11"/>
      <color theme="10"/>
      <name val="Calibri"/>
      <family val="2"/>
      <scheme val="minor"/>
    </font>
    <font>
      <b/>
      <sz val="11"/>
      <color theme="1"/>
      <name val="Calibri"/>
      <family val="2"/>
      <scheme val="minor"/>
    </font>
    <font>
      <b/>
      <sz val="11"/>
      <color rgb="FFFF0000"/>
      <name val="Calibri"/>
      <family val="2"/>
    </font>
    <font>
      <b/>
      <sz val="11"/>
      <color rgb="FFFF0000"/>
      <name val="Calibri"/>
      <family val="2"/>
      <scheme val="minor"/>
    </font>
    <font>
      <b/>
      <sz val="12"/>
      <color rgb="FFFF0000"/>
      <name val="Calibri"/>
      <family val="2"/>
    </font>
    <font>
      <sz val="12"/>
      <color rgb="FF000000"/>
      <name val="Calibri"/>
      <family val="2"/>
      <scheme val="minor"/>
    </font>
    <font>
      <b/>
      <sz val="11"/>
      <color rgb="FF000000"/>
      <name val="Calibri"/>
      <family val="2"/>
    </font>
    <font>
      <b/>
      <u/>
      <sz val="11"/>
      <color rgb="FF000000"/>
      <name val="Calibri"/>
      <family val="2"/>
    </font>
    <font>
      <b/>
      <u/>
      <sz val="18"/>
      <color rgb="FF0070C0"/>
      <name val="Bahnschrift"/>
      <family val="2"/>
    </font>
    <font>
      <b/>
      <u/>
      <sz val="18"/>
      <color rgb="FF0070C0"/>
      <name val="Calibri"/>
      <family val="2"/>
      <scheme val="minor"/>
    </font>
    <font>
      <sz val="11"/>
      <color rgb="FF000000"/>
      <name val="Bahnschrift"/>
      <family val="2"/>
    </font>
    <font>
      <b/>
      <u/>
      <sz val="18"/>
      <color theme="10"/>
      <name val="Bahnschrift"/>
      <family val="2"/>
    </font>
    <font>
      <b/>
      <sz val="18"/>
      <color rgb="FF000000"/>
      <name val="Calibri"/>
      <family val="2"/>
      <scheme val="minor"/>
    </font>
    <font>
      <b/>
      <sz val="14"/>
      <color rgb="FFFF0000"/>
      <name val="Bahnschrift"/>
      <family val="2"/>
    </font>
    <font>
      <sz val="14"/>
      <color rgb="FFFF0000"/>
      <name val="Calibri"/>
      <family val="2"/>
      <scheme val="minor"/>
    </font>
    <font>
      <b/>
      <sz val="14"/>
      <color rgb="FF000000"/>
      <name val="Bahnschrift"/>
      <family val="2"/>
    </font>
    <font>
      <sz val="14"/>
      <color rgb="FF000000"/>
      <name val="Bahnschrift"/>
      <family val="2"/>
    </font>
    <font>
      <b/>
      <sz val="12"/>
      <color theme="1"/>
      <name val="Calibri"/>
      <family val="2"/>
      <scheme val="minor"/>
    </font>
    <font>
      <b/>
      <sz val="12"/>
      <color rgb="FF000000"/>
      <name val="Arial Narrow"/>
      <family val="2"/>
    </font>
    <font>
      <sz val="12"/>
      <color rgb="FF000000"/>
      <name val="Arial Narrow"/>
      <family val="2"/>
    </font>
    <font>
      <b/>
      <sz val="12"/>
      <color rgb="FF000000"/>
      <name val="Calibri"/>
      <family val="2"/>
      <scheme val="minor"/>
    </font>
    <font>
      <b/>
      <sz val="12"/>
      <color theme="1"/>
      <name val="Calibri"/>
      <family val="2"/>
    </font>
    <font>
      <b/>
      <sz val="14"/>
      <color rgb="FF0070C0"/>
      <name val="Calibri"/>
      <family val="2"/>
      <scheme val="minor"/>
    </font>
    <font>
      <b/>
      <u/>
      <sz val="11"/>
      <color rgb="FF000000"/>
      <name val="Arial"/>
      <family val="2"/>
    </font>
    <font>
      <sz val="11"/>
      <color rgb="FF000000"/>
      <name val="Arial"/>
      <family val="2"/>
    </font>
    <font>
      <b/>
      <sz val="11"/>
      <color rgb="FF000000"/>
      <name val="Arial"/>
      <family val="2"/>
    </font>
    <font>
      <b/>
      <sz val="11"/>
      <color rgb="FF000000"/>
      <name val="Bahnschrift"/>
      <family val="2"/>
    </font>
    <font>
      <b/>
      <u/>
      <sz val="16"/>
      <color rgb="FF000000"/>
      <name val="Calibri"/>
      <family val="2"/>
    </font>
    <font>
      <b/>
      <sz val="10"/>
      <color theme="1"/>
      <name val="Calibri"/>
      <family val="2"/>
      <scheme val="minor"/>
    </font>
    <font>
      <sz val="11"/>
      <color rgb="FFFF0000"/>
      <name val="Bahnschrift"/>
      <family val="2"/>
    </font>
    <font>
      <b/>
      <sz val="14"/>
      <color theme="9" tint="-0.249977111117893"/>
      <name val="Calibri"/>
      <family val="2"/>
      <scheme val="minor"/>
    </font>
    <font>
      <b/>
      <sz val="11"/>
      <color theme="9" tint="-0.249977111117893"/>
      <name val="Calibri"/>
      <family val="2"/>
      <scheme val="minor"/>
    </font>
    <font>
      <sz val="11"/>
      <color theme="9" tint="-0.249977111117893"/>
      <name val="Calibri"/>
      <family val="2"/>
      <scheme val="minor"/>
    </font>
  </fonts>
  <fills count="6">
    <fill>
      <patternFill patternType="none"/>
    </fill>
    <fill>
      <patternFill patternType="gray125"/>
    </fill>
    <fill>
      <patternFill patternType="solid">
        <fgColor rgb="FF1F334B"/>
      </patternFill>
    </fill>
    <fill>
      <patternFill patternType="solid">
        <fgColor rgb="FF4F81BD"/>
      </patternFill>
    </fill>
    <fill>
      <patternFill patternType="solid">
        <fgColor rgb="FFFFFF00"/>
        <bgColor indexed="64"/>
      </patternFill>
    </fill>
    <fill>
      <patternFill patternType="solid">
        <fgColor theme="0" tint="-0.14999847407452621"/>
        <bgColor indexed="64"/>
      </patternFill>
    </fill>
  </fills>
  <borders count="57">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
      <left style="double">
        <color auto="1"/>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double">
        <color auto="1"/>
      </right>
      <top style="thin">
        <color theme="1"/>
      </top>
      <bottom style="thin">
        <color theme="1"/>
      </bottom>
      <diagonal/>
    </border>
    <border>
      <left style="double">
        <color auto="1"/>
      </left>
      <right style="thin">
        <color indexed="64"/>
      </right>
      <top style="thin">
        <color theme="1"/>
      </top>
      <bottom style="thin">
        <color theme="1"/>
      </bottom>
      <diagonal/>
    </border>
    <border>
      <left style="double">
        <color auto="1"/>
      </left>
      <right style="thin">
        <color indexed="64"/>
      </right>
      <top style="thin">
        <color theme="1"/>
      </top>
      <bottom style="double">
        <color auto="1"/>
      </bottom>
      <diagonal/>
    </border>
    <border>
      <left style="thin">
        <color indexed="64"/>
      </left>
      <right style="thin">
        <color theme="1"/>
      </right>
      <top style="thin">
        <color theme="1"/>
      </top>
      <bottom style="double">
        <color auto="1"/>
      </bottom>
      <diagonal/>
    </border>
    <border>
      <left style="thin">
        <color theme="1"/>
      </left>
      <right style="thin">
        <color theme="1"/>
      </right>
      <top style="thin">
        <color theme="1"/>
      </top>
      <bottom style="double">
        <color auto="1"/>
      </bottom>
      <diagonal/>
    </border>
    <border>
      <left style="thin">
        <color theme="1"/>
      </left>
      <right style="double">
        <color auto="1"/>
      </right>
      <top style="thin">
        <color theme="1"/>
      </top>
      <bottom style="double">
        <color auto="1"/>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auto="1"/>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double">
        <color auto="1"/>
      </right>
      <top style="thin">
        <color indexed="64"/>
      </top>
      <bottom style="thin">
        <color theme="1"/>
      </bottom>
      <diagonal/>
    </border>
    <border>
      <left style="thin">
        <color indexed="64"/>
      </left>
      <right style="thin">
        <color indexed="64"/>
      </right>
      <top style="thin">
        <color indexed="64"/>
      </top>
      <bottom style="thin">
        <color rgb="FF4F81BD"/>
      </bottom>
      <diagonal/>
    </border>
    <border>
      <left style="thin">
        <color indexed="64"/>
      </left>
      <right style="double">
        <color indexed="64"/>
      </right>
      <top style="thin">
        <color indexed="64"/>
      </top>
      <bottom style="thin">
        <color rgb="FF4F81BD"/>
      </bottom>
      <diagonal/>
    </border>
    <border>
      <left style="thin">
        <color indexed="64"/>
      </left>
      <right style="thin">
        <color indexed="64"/>
      </right>
      <top style="thin">
        <color rgb="FF4F81BD"/>
      </top>
      <bottom style="thin">
        <color rgb="FF4F81BD"/>
      </bottom>
      <diagonal/>
    </border>
    <border>
      <left style="thin">
        <color indexed="64"/>
      </left>
      <right style="double">
        <color indexed="64"/>
      </right>
      <top style="thin">
        <color rgb="FF4F81BD"/>
      </top>
      <bottom style="thin">
        <color rgb="FF4F81BD"/>
      </bottom>
      <diagonal/>
    </border>
    <border>
      <left style="thin">
        <color indexed="64"/>
      </left>
      <right style="thin">
        <color indexed="64"/>
      </right>
      <top style="thin">
        <color rgb="FF4F81BD"/>
      </top>
      <bottom style="double">
        <color indexed="64"/>
      </bottom>
      <diagonal/>
    </border>
    <border>
      <left style="thin">
        <color indexed="64"/>
      </left>
      <right style="double">
        <color indexed="64"/>
      </right>
      <top style="thin">
        <color rgb="FF4F81BD"/>
      </top>
      <bottom style="double">
        <color indexed="64"/>
      </bottom>
      <diagonal/>
    </border>
    <border>
      <left style="double">
        <color indexed="64"/>
      </left>
      <right style="thin">
        <color indexed="64"/>
      </right>
      <top/>
      <bottom/>
      <diagonal/>
    </border>
    <border>
      <left/>
      <right style="thin">
        <color indexed="64"/>
      </right>
      <top style="thin">
        <color indexed="64"/>
      </top>
      <bottom style="thin">
        <color rgb="FF4F81BD"/>
      </bottom>
      <diagonal/>
    </border>
    <border>
      <left/>
      <right style="thin">
        <color indexed="64"/>
      </right>
      <top style="thin">
        <color rgb="FF4F81BD"/>
      </top>
      <bottom style="thin">
        <color indexed="64"/>
      </bottom>
      <diagonal/>
    </border>
    <border>
      <left style="thin">
        <color indexed="64"/>
      </left>
      <right style="thin">
        <color indexed="64"/>
      </right>
      <top style="thin">
        <color rgb="FF4F81BD"/>
      </top>
      <bottom style="thin">
        <color indexed="64"/>
      </bottom>
      <diagonal/>
    </border>
    <border>
      <left style="thin">
        <color indexed="64"/>
      </left>
      <right style="double">
        <color indexed="64"/>
      </right>
      <top style="thin">
        <color rgb="FF4F81BD"/>
      </top>
      <bottom style="thin">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1" fillId="0" borderId="0" applyNumberFormat="0" applyFill="0" applyBorder="0" applyAlignment="0" applyProtection="0"/>
  </cellStyleXfs>
  <cellXfs count="192">
    <xf numFmtId="0" fontId="0" fillId="0" borderId="0" xfId="0"/>
    <xf numFmtId="0" fontId="2" fillId="0" borderId="0" xfId="0" applyFont="1" applyAlignment="1">
      <alignment horizontal="left" wrapText="1"/>
    </xf>
    <xf numFmtId="0" fontId="3"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3" xfId="0" applyFont="1" applyBorder="1" applyAlignment="1">
      <alignment horizontal="left"/>
    </xf>
    <xf numFmtId="0" fontId="5" fillId="0" borderId="2"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left"/>
    </xf>
    <xf numFmtId="0" fontId="0" fillId="0" borderId="0" xfId="0"/>
    <xf numFmtId="0" fontId="3" fillId="2" borderId="1" xfId="0" applyFont="1" applyFill="1" applyBorder="1" applyAlignment="1">
      <alignment horizontal="center" vertical="center" wrapText="1"/>
    </xf>
    <xf numFmtId="9" fontId="0" fillId="0" borderId="0" xfId="0" applyNumberFormat="1"/>
    <xf numFmtId="0" fontId="5" fillId="0" borderId="3"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right" vertical="top" wrapText="1"/>
    </xf>
    <xf numFmtId="0" fontId="0" fillId="0" borderId="0" xfId="0" applyAlignment="1">
      <alignment vertical="top" wrapText="1"/>
    </xf>
    <xf numFmtId="0" fontId="5" fillId="0" borderId="2" xfId="0" applyFont="1" applyBorder="1" applyAlignment="1">
      <alignment horizontal="right" vertical="top" wrapText="1"/>
    </xf>
    <xf numFmtId="0" fontId="0" fillId="0" borderId="0" xfId="0"/>
    <xf numFmtId="0" fontId="21" fillId="0" borderId="0" xfId="0" applyFont="1"/>
    <xf numFmtId="0" fontId="0" fillId="0" borderId="0" xfId="0" applyAlignment="1"/>
    <xf numFmtId="0" fontId="0" fillId="0" borderId="14" xfId="0" applyBorder="1" applyAlignment="1">
      <alignment wrapText="1"/>
    </xf>
    <xf numFmtId="0" fontId="27" fillId="0" borderId="15" xfId="0" applyFont="1" applyBorder="1" applyAlignment="1">
      <alignment wrapText="1"/>
    </xf>
    <xf numFmtId="0" fontId="0" fillId="0" borderId="0" xfId="0" applyBorder="1" applyAlignment="1">
      <alignment wrapText="1"/>
    </xf>
    <xf numFmtId="0" fontId="0" fillId="0" borderId="17" xfId="0" applyBorder="1" applyAlignment="1">
      <alignment wrapText="1"/>
    </xf>
    <xf numFmtId="0" fontId="1" fillId="0" borderId="16" xfId="0" applyFont="1" applyBorder="1"/>
    <xf numFmtId="0" fontId="1" fillId="0" borderId="0" xfId="0" applyFont="1" applyBorder="1"/>
    <xf numFmtId="0" fontId="1" fillId="0" borderId="17" xfId="0" applyFont="1" applyBorder="1"/>
    <xf numFmtId="0" fontId="12" fillId="5" borderId="19" xfId="0" applyFont="1" applyFill="1" applyBorder="1" applyAlignment="1">
      <alignment horizontal="center"/>
    </xf>
    <xf numFmtId="0" fontId="12" fillId="5" borderId="19" xfId="0" applyFont="1" applyFill="1" applyBorder="1" applyAlignment="1">
      <alignment horizontal="center" wrapText="1"/>
    </xf>
    <xf numFmtId="0" fontId="12" fillId="5" borderId="22" xfId="0" applyFont="1" applyFill="1" applyBorder="1" applyAlignment="1">
      <alignment horizontal="center"/>
    </xf>
    <xf numFmtId="0" fontId="28" fillId="5" borderId="18" xfId="0" applyFont="1" applyFill="1" applyBorder="1" applyAlignment="1">
      <alignment horizontal="right"/>
    </xf>
    <xf numFmtId="0" fontId="29" fillId="0" borderId="19"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xf>
    <xf numFmtId="0" fontId="28" fillId="5" borderId="23" xfId="0" applyFont="1" applyFill="1" applyBorder="1" applyAlignment="1">
      <alignment horizontal="right"/>
    </xf>
    <xf numFmtId="0" fontId="29" fillId="0" borderId="24" xfId="0" applyFont="1" applyBorder="1" applyAlignment="1">
      <alignment horizontal="center"/>
    </xf>
    <xf numFmtId="0" fontId="30" fillId="0" borderId="24" xfId="0" applyFont="1" applyBorder="1" applyAlignment="1">
      <alignment horizontal="center"/>
    </xf>
    <xf numFmtId="9" fontId="30" fillId="0" borderId="24" xfId="0" applyNumberFormat="1" applyFont="1" applyBorder="1" applyAlignment="1">
      <alignment horizontal="center"/>
    </xf>
    <xf numFmtId="0" fontId="30" fillId="0" borderId="25" xfId="0" applyFont="1" applyBorder="1" applyAlignment="1">
      <alignment horizontal="center"/>
    </xf>
    <xf numFmtId="0" fontId="12" fillId="0" borderId="16" xfId="0" applyFont="1" applyFill="1" applyBorder="1" applyAlignment="1">
      <alignment horizontal="center"/>
    </xf>
    <xf numFmtId="9" fontId="21" fillId="0" borderId="0" xfId="0" applyNumberFormat="1" applyFont="1" applyBorder="1" applyAlignment="1">
      <alignment horizontal="right"/>
    </xf>
    <xf numFmtId="0" fontId="0" fillId="0" borderId="15" xfId="0" applyBorder="1" applyAlignment="1">
      <alignment wrapText="1"/>
    </xf>
    <xf numFmtId="0" fontId="12" fillId="5" borderId="26" xfId="0" applyFont="1" applyFill="1" applyBorder="1" applyAlignment="1">
      <alignment horizontal="center"/>
    </xf>
    <xf numFmtId="0" fontId="12" fillId="5" borderId="26" xfId="0" applyFont="1" applyFill="1" applyBorder="1" applyAlignment="1">
      <alignment horizontal="center" wrapText="1"/>
    </xf>
    <xf numFmtId="0" fontId="12" fillId="5" borderId="27" xfId="0" applyFont="1" applyFill="1" applyBorder="1" applyAlignment="1">
      <alignment horizontal="center"/>
    </xf>
    <xf numFmtId="0" fontId="4" fillId="5" borderId="28" xfId="0" applyFont="1" applyFill="1" applyBorder="1" applyAlignment="1">
      <alignment horizontal="right"/>
    </xf>
    <xf numFmtId="9" fontId="29" fillId="0" borderId="29" xfId="0" applyNumberFormat="1" applyFont="1" applyBorder="1" applyAlignment="1">
      <alignment horizontal="center"/>
    </xf>
    <xf numFmtId="0" fontId="30" fillId="0" borderId="30" xfId="0" applyFont="1" applyBorder="1" applyAlignment="1">
      <alignment horizontal="center"/>
    </xf>
    <xf numFmtId="9" fontId="30" fillId="0" borderId="30" xfId="0" applyNumberFormat="1" applyFont="1" applyBorder="1" applyAlignment="1">
      <alignment horizontal="center"/>
    </xf>
    <xf numFmtId="0" fontId="30" fillId="0" borderId="31" xfId="0" applyFont="1" applyBorder="1" applyAlignment="1">
      <alignment horizontal="center"/>
    </xf>
    <xf numFmtId="0" fontId="4" fillId="5" borderId="32" xfId="0" applyFont="1" applyFill="1" applyBorder="1" applyAlignment="1">
      <alignment horizontal="right"/>
    </xf>
    <xf numFmtId="0" fontId="29" fillId="0" borderId="29" xfId="0" applyFont="1" applyBorder="1" applyAlignment="1">
      <alignment horizontal="center"/>
    </xf>
    <xf numFmtId="9" fontId="30" fillId="0" borderId="31" xfId="0" applyNumberFormat="1" applyFont="1" applyBorder="1" applyAlignment="1">
      <alignment horizontal="center"/>
    </xf>
    <xf numFmtId="0" fontId="29" fillId="5" borderId="32" xfId="0" applyFont="1" applyFill="1" applyBorder="1" applyAlignment="1">
      <alignment horizontal="right"/>
    </xf>
    <xf numFmtId="0" fontId="31" fillId="5" borderId="32" xfId="0" applyFont="1" applyFill="1" applyBorder="1" applyAlignment="1">
      <alignment horizontal="right"/>
    </xf>
    <xf numFmtId="0" fontId="31" fillId="5" borderId="33" xfId="0" applyFont="1" applyFill="1" applyBorder="1" applyAlignment="1">
      <alignment horizontal="right"/>
    </xf>
    <xf numFmtId="0" fontId="29" fillId="0" borderId="34" xfId="0" applyFont="1" applyBorder="1" applyAlignment="1">
      <alignment horizontal="center"/>
    </xf>
    <xf numFmtId="0" fontId="30" fillId="0" borderId="35" xfId="0" applyFont="1" applyBorder="1" applyAlignment="1">
      <alignment horizontal="center"/>
    </xf>
    <xf numFmtId="0" fontId="30" fillId="0" borderId="36" xfId="0" applyFont="1" applyBorder="1" applyAlignment="1">
      <alignment horizontal="center"/>
    </xf>
    <xf numFmtId="0" fontId="29" fillId="0" borderId="39" xfId="0" applyFont="1" applyBorder="1" applyAlignment="1">
      <alignment horizontal="center"/>
    </xf>
    <xf numFmtId="0" fontId="30" fillId="0" borderId="40" xfId="0" applyFont="1" applyBorder="1" applyAlignment="1">
      <alignment horizontal="center"/>
    </xf>
    <xf numFmtId="0" fontId="30" fillId="0" borderId="41" xfId="0" applyFont="1" applyBorder="1" applyAlignment="1">
      <alignment horizontal="center"/>
    </xf>
    <xf numFmtId="0" fontId="31" fillId="0" borderId="0" xfId="0" applyFont="1" applyFill="1" applyBorder="1" applyAlignment="1">
      <alignment horizontal="right"/>
    </xf>
    <xf numFmtId="0" fontId="29" fillId="0" borderId="0" xfId="0" applyFont="1" applyBorder="1" applyAlignment="1">
      <alignment horizontal="center"/>
    </xf>
    <xf numFmtId="0" fontId="30" fillId="0" borderId="0" xfId="0" applyFont="1" applyBorder="1" applyAlignment="1">
      <alignment horizontal="center"/>
    </xf>
    <xf numFmtId="0" fontId="29" fillId="0" borderId="42" xfId="0" applyFont="1" applyBorder="1" applyAlignment="1">
      <alignment horizontal="center"/>
    </xf>
    <xf numFmtId="0" fontId="30" fillId="0" borderId="42" xfId="0" applyFont="1" applyBorder="1" applyAlignment="1">
      <alignment horizontal="center"/>
    </xf>
    <xf numFmtId="0" fontId="30" fillId="0" borderId="43" xfId="0" applyFont="1" applyBorder="1" applyAlignment="1">
      <alignment horizontal="center"/>
    </xf>
    <xf numFmtId="0" fontId="0" fillId="0" borderId="14" xfId="0" applyBorder="1" applyAlignment="1"/>
    <xf numFmtId="0" fontId="0" fillId="0" borderId="15" xfId="0" applyBorder="1" applyAlignment="1"/>
    <xf numFmtId="0" fontId="0" fillId="0" borderId="0" xfId="0" applyBorder="1" applyAlignment="1"/>
    <xf numFmtId="0" fontId="0" fillId="0" borderId="17" xfId="0" applyBorder="1" applyAlignment="1"/>
    <xf numFmtId="0" fontId="28" fillId="5" borderId="7" xfId="0" applyFont="1" applyFill="1" applyBorder="1" applyAlignment="1">
      <alignment horizontal="right"/>
    </xf>
    <xf numFmtId="9" fontId="29" fillId="0" borderId="44" xfId="0" applyNumberFormat="1" applyFont="1" applyBorder="1" applyAlignment="1">
      <alignment horizontal="center"/>
    </xf>
    <xf numFmtId="0" fontId="30" fillId="0" borderId="44" xfId="0" applyFont="1" applyBorder="1" applyAlignment="1">
      <alignment horizontal="center"/>
    </xf>
    <xf numFmtId="9" fontId="30" fillId="0" borderId="44" xfId="0" applyNumberFormat="1" applyFont="1" applyBorder="1" applyAlignment="1">
      <alignment horizontal="center"/>
    </xf>
    <xf numFmtId="0" fontId="30" fillId="0" borderId="45" xfId="0" applyFont="1" applyBorder="1" applyAlignment="1">
      <alignment horizontal="center"/>
    </xf>
    <xf numFmtId="0" fontId="32" fillId="5" borderId="16" xfId="0" applyFont="1" applyFill="1" applyBorder="1" applyAlignment="1">
      <alignment horizontal="right"/>
    </xf>
    <xf numFmtId="0" fontId="29" fillId="0" borderId="46" xfId="0" applyFont="1" applyBorder="1" applyAlignment="1">
      <alignment horizontal="center"/>
    </xf>
    <xf numFmtId="0" fontId="30" fillId="0" borderId="46" xfId="0" applyFont="1" applyBorder="1" applyAlignment="1">
      <alignment horizontal="center"/>
    </xf>
    <xf numFmtId="9" fontId="30" fillId="0" borderId="46" xfId="0" applyNumberFormat="1" applyFont="1" applyBorder="1" applyAlignment="1">
      <alignment horizontal="center"/>
    </xf>
    <xf numFmtId="0" fontId="30" fillId="0" borderId="47" xfId="0" applyFont="1" applyBorder="1" applyAlignment="1">
      <alignment horizontal="center"/>
    </xf>
    <xf numFmtId="0" fontId="32" fillId="5" borderId="7" xfId="0" applyFont="1" applyFill="1" applyBorder="1" applyAlignment="1">
      <alignment horizontal="right"/>
    </xf>
    <xf numFmtId="0" fontId="28" fillId="5" borderId="10" xfId="0" applyFont="1" applyFill="1" applyBorder="1" applyAlignment="1">
      <alignment horizontal="right"/>
    </xf>
    <xf numFmtId="0" fontId="29" fillId="0" borderId="48" xfId="0" applyFont="1" applyBorder="1" applyAlignment="1">
      <alignment horizontal="center"/>
    </xf>
    <xf numFmtId="0" fontId="30" fillId="0" borderId="48" xfId="0" applyFont="1" applyBorder="1" applyAlignment="1">
      <alignment horizontal="center"/>
    </xf>
    <xf numFmtId="0" fontId="30" fillId="0" borderId="49" xfId="0" applyFont="1" applyBorder="1" applyAlignment="1">
      <alignment horizontal="center"/>
    </xf>
    <xf numFmtId="0" fontId="27" fillId="0" borderId="14" xfId="0" applyFont="1" applyBorder="1" applyAlignment="1"/>
    <xf numFmtId="0" fontId="27" fillId="0" borderId="15" xfId="0" applyFont="1" applyBorder="1" applyAlignment="1"/>
    <xf numFmtId="0" fontId="12" fillId="5" borderId="21" xfId="0" applyFont="1" applyFill="1" applyBorder="1" applyAlignment="1">
      <alignment horizontal="center"/>
    </xf>
    <xf numFmtId="0" fontId="32" fillId="5" borderId="50" xfId="0" applyFont="1" applyFill="1" applyBorder="1" applyAlignment="1">
      <alignment horizontal="right"/>
    </xf>
    <xf numFmtId="0" fontId="29" fillId="0" borderId="51" xfId="0" applyFont="1" applyBorder="1" applyAlignment="1">
      <alignment horizontal="center" vertical="top" wrapText="1"/>
    </xf>
    <xf numFmtId="0" fontId="30" fillId="0" borderId="44" xfId="0" applyFont="1" applyBorder="1" applyAlignment="1">
      <alignment horizontal="center" vertical="top" wrapText="1"/>
    </xf>
    <xf numFmtId="0" fontId="30" fillId="0" borderId="45" xfId="0" applyFont="1" applyBorder="1" applyAlignment="1">
      <alignment horizontal="center" vertical="top" wrapText="1"/>
    </xf>
    <xf numFmtId="0" fontId="29" fillId="0" borderId="52" xfId="0" applyFont="1" applyBorder="1" applyAlignment="1">
      <alignment horizontal="center" vertical="top" wrapText="1"/>
    </xf>
    <xf numFmtId="0" fontId="30" fillId="0" borderId="53" xfId="0" applyFont="1" applyBorder="1" applyAlignment="1">
      <alignment horizontal="center" vertical="top" wrapText="1"/>
    </xf>
    <xf numFmtId="0" fontId="30" fillId="0" borderId="54" xfId="0" applyFont="1" applyBorder="1" applyAlignment="1">
      <alignment horizontal="center" vertical="top" wrapText="1"/>
    </xf>
    <xf numFmtId="9" fontId="8" fillId="5" borderId="56" xfId="0" applyNumberFormat="1" applyFont="1" applyFill="1" applyBorder="1" applyAlignment="1">
      <alignment horizontal="center"/>
    </xf>
    <xf numFmtId="9" fontId="8" fillId="5" borderId="24" xfId="0" applyNumberFormat="1" applyFont="1" applyFill="1" applyBorder="1" applyAlignment="1">
      <alignment horizontal="center"/>
    </xf>
    <xf numFmtId="9" fontId="8" fillId="5" borderId="25" xfId="0" applyNumberFormat="1" applyFont="1" applyFill="1" applyBorder="1" applyAlignment="1">
      <alignment horizontal="center"/>
    </xf>
    <xf numFmtId="0" fontId="0" fillId="0" borderId="16" xfId="0" applyBorder="1"/>
    <xf numFmtId="9" fontId="29" fillId="0" borderId="19" xfId="0" applyNumberFormat="1" applyFont="1" applyBorder="1" applyAlignment="1">
      <alignment horizontal="center"/>
    </xf>
    <xf numFmtId="9" fontId="30" fillId="0" borderId="19" xfId="0" applyNumberFormat="1" applyFont="1" applyBorder="1" applyAlignment="1">
      <alignment horizontal="center"/>
    </xf>
    <xf numFmtId="9" fontId="30" fillId="0" borderId="22" xfId="0" applyNumberFormat="1" applyFont="1" applyBorder="1" applyAlignment="1">
      <alignment horizontal="center"/>
    </xf>
    <xf numFmtId="0" fontId="28" fillId="5" borderId="10" xfId="0" applyFont="1" applyFill="1" applyBorder="1" applyAlignment="1">
      <alignment horizontal="right" wrapText="1"/>
    </xf>
    <xf numFmtId="0" fontId="0" fillId="0" borderId="16" xfId="0" applyBorder="1" applyAlignment="1">
      <alignment wrapText="1"/>
    </xf>
    <xf numFmtId="0" fontId="12" fillId="0" borderId="16" xfId="0" applyFont="1" applyFill="1" applyBorder="1" applyAlignment="1">
      <alignment horizontal="right" wrapText="1"/>
    </xf>
    <xf numFmtId="0" fontId="32" fillId="5" borderId="18" xfId="0" applyFont="1" applyFill="1" applyBorder="1" applyAlignment="1">
      <alignment horizontal="right"/>
    </xf>
    <xf numFmtId="0" fontId="28" fillId="5" borderId="23" xfId="0" applyFont="1" applyFill="1" applyBorder="1" applyAlignment="1">
      <alignment horizontal="right" wrapText="1"/>
    </xf>
    <xf numFmtId="0" fontId="12" fillId="0" borderId="0" xfId="0" applyFont="1" applyFill="1" applyBorder="1" applyAlignment="1">
      <alignment horizontal="right" wrapText="1"/>
    </xf>
    <xf numFmtId="0" fontId="37" fillId="0" borderId="0" xfId="0" applyFont="1"/>
    <xf numFmtId="49" fontId="0" fillId="0" borderId="0" xfId="0" applyNumberFormat="1" applyAlignment="1">
      <alignment vertical="top" wrapText="1"/>
    </xf>
    <xf numFmtId="0" fontId="38" fillId="0" borderId="0" xfId="0" applyFont="1" applyAlignment="1">
      <alignment horizontal="left" vertical="top" wrapText="1"/>
    </xf>
    <xf numFmtId="0" fontId="11" fillId="0" borderId="0" xfId="1" applyAlignment="1">
      <alignment horizontal="left" vertical="top" wrapText="1"/>
    </xf>
    <xf numFmtId="0" fontId="11" fillId="0" borderId="0" xfId="1"/>
    <xf numFmtId="0" fontId="0" fillId="0" borderId="0" xfId="0"/>
    <xf numFmtId="0" fontId="1" fillId="0" borderId="16" xfId="0" applyFont="1" applyBorder="1" applyAlignment="1"/>
    <xf numFmtId="0" fontId="1" fillId="0" borderId="0" xfId="0" applyFont="1" applyBorder="1" applyAlignment="1"/>
    <xf numFmtId="0" fontId="40" fillId="0" borderId="0" xfId="0" applyFont="1"/>
    <xf numFmtId="0" fontId="14" fillId="0" borderId="0" xfId="0" applyFont="1"/>
    <xf numFmtId="0" fontId="41" fillId="0" borderId="0" xfId="0" applyFont="1"/>
    <xf numFmtId="9" fontId="5" fillId="0" borderId="2" xfId="0" applyNumberFormat="1" applyFont="1" applyBorder="1" applyAlignment="1">
      <alignment horizontal="right" vertical="top" wrapText="1"/>
    </xf>
    <xf numFmtId="9" fontId="5" fillId="0" borderId="2" xfId="0" applyNumberFormat="1" applyFont="1" applyBorder="1" applyAlignment="1">
      <alignment horizontal="right"/>
    </xf>
    <xf numFmtId="0" fontId="17" fillId="0" borderId="4" xfId="0" applyFont="1" applyBorder="1" applyAlignment="1">
      <alignment horizontal="left" vertical="top" wrapText="1"/>
    </xf>
    <xf numFmtId="0" fontId="10" fillId="0" borderId="5" xfId="0" applyFont="1" applyBorder="1" applyAlignment="1">
      <alignment horizontal="left" vertical="top" wrapText="1"/>
    </xf>
    <xf numFmtId="0" fontId="0" fillId="0" borderId="5" xfId="0" applyBorder="1" applyAlignment="1">
      <alignment horizontal="left" wrapText="1"/>
    </xf>
    <xf numFmtId="0" fontId="0" fillId="0" borderId="6" xfId="0" applyBorder="1" applyAlignment="1">
      <alignment horizontal="left" wrapText="1"/>
    </xf>
    <xf numFmtId="0" fontId="2" fillId="4" borderId="7" xfId="0" applyFont="1" applyFill="1" applyBorder="1" applyAlignment="1">
      <alignment horizontal="left" wrapText="1"/>
    </xf>
    <xf numFmtId="0" fontId="0" fillId="4" borderId="8" xfId="0" applyFill="1" applyBorder="1" applyAlignment="1">
      <alignment horizontal="left" wrapText="1"/>
    </xf>
    <xf numFmtId="0" fontId="0" fillId="4" borderId="9" xfId="0" applyFill="1" applyBorder="1" applyAlignment="1">
      <alignment horizontal="left" wrapText="1"/>
    </xf>
    <xf numFmtId="0" fontId="17"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2" fillId="4" borderId="10" xfId="0" applyFont="1" applyFill="1" applyBorder="1" applyAlignment="1">
      <alignment horizontal="left" wrapText="1"/>
    </xf>
    <xf numFmtId="0" fontId="0" fillId="4" borderId="11" xfId="0" applyFill="1" applyBorder="1" applyAlignment="1">
      <alignment horizontal="left" wrapText="1"/>
    </xf>
    <xf numFmtId="0" fontId="0" fillId="4" borderId="12" xfId="0" applyFill="1" applyBorder="1" applyAlignment="1">
      <alignment horizontal="left" wrapText="1"/>
    </xf>
    <xf numFmtId="0" fontId="2" fillId="0" borderId="4" xfId="0" applyFont="1" applyBorder="1" applyAlignment="1">
      <alignment horizontal="left" wrapText="1"/>
    </xf>
    <xf numFmtId="0" fontId="13" fillId="0" borderId="7" xfId="0" applyFont="1" applyBorder="1" applyAlignment="1">
      <alignment horizontal="left"/>
    </xf>
    <xf numFmtId="0" fontId="14" fillId="0" borderId="8" xfId="0" applyFont="1" applyBorder="1" applyAlignment="1">
      <alignment horizontal="left"/>
    </xf>
    <xf numFmtId="0" fontId="14" fillId="0" borderId="9" xfId="0" applyFont="1" applyBorder="1" applyAlignment="1">
      <alignment horizontal="left"/>
    </xf>
    <xf numFmtId="0" fontId="15" fillId="0" borderId="7"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0" fontId="13" fillId="0" borderId="8"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7"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37" fillId="0" borderId="0" xfId="0" applyFont="1" applyAlignment="1">
      <alignment vertical="top" wrapText="1"/>
    </xf>
    <xf numFmtId="0" fontId="0" fillId="0" borderId="0" xfId="0" applyAlignment="1"/>
    <xf numFmtId="0" fontId="26" fillId="0" borderId="13" xfId="0" applyFont="1" applyBorder="1" applyAlignment="1">
      <alignment horizontal="left" wrapText="1"/>
    </xf>
    <xf numFmtId="0" fontId="0" fillId="0" borderId="14" xfId="0" applyBorder="1" applyAlignment="1">
      <alignment wrapText="1"/>
    </xf>
    <xf numFmtId="0" fontId="0" fillId="0" borderId="16" xfId="0" applyBorder="1" applyAlignment="1">
      <alignment wrapText="1"/>
    </xf>
    <xf numFmtId="0" fontId="0" fillId="0" borderId="0" xfId="0" applyBorder="1" applyAlignment="1">
      <alignment wrapText="1"/>
    </xf>
    <xf numFmtId="0" fontId="28" fillId="5" borderId="18" xfId="0" applyFont="1" applyFill="1" applyBorder="1" applyAlignment="1">
      <alignment horizontal="left" vertical="top" wrapText="1"/>
    </xf>
    <xf numFmtId="0" fontId="12" fillId="5" borderId="19" xfId="0" applyFont="1" applyFill="1" applyBorder="1" applyAlignment="1">
      <alignment horizontal="center"/>
    </xf>
    <xf numFmtId="0" fontId="12" fillId="5" borderId="20" xfId="0" applyFont="1" applyFill="1" applyBorder="1" applyAlignment="1">
      <alignment horizontal="center"/>
    </xf>
    <xf numFmtId="0" fontId="12" fillId="5" borderId="8" xfId="0" applyFont="1" applyFill="1" applyBorder="1" applyAlignment="1">
      <alignment horizontal="center"/>
    </xf>
    <xf numFmtId="0" fontId="0" fillId="0" borderId="21" xfId="0" applyBorder="1" applyAlignment="1">
      <alignment horizontal="center"/>
    </xf>
    <xf numFmtId="0" fontId="19" fillId="0" borderId="0" xfId="0" applyFont="1" applyAlignment="1"/>
    <xf numFmtId="0" fontId="20" fillId="0" borderId="0" xfId="0" applyFont="1" applyAlignment="1"/>
    <xf numFmtId="0" fontId="22" fillId="0" borderId="0" xfId="0" applyFont="1" applyAlignment="1"/>
    <xf numFmtId="0" fontId="23" fillId="0" borderId="0" xfId="0" applyFont="1" applyAlignment="1"/>
    <xf numFmtId="0" fontId="24" fillId="0" borderId="0" xfId="0" applyFont="1" applyAlignment="1">
      <alignment horizontal="center"/>
    </xf>
    <xf numFmtId="0" fontId="25" fillId="0" borderId="0" xfId="0" applyFont="1" applyAlignment="1">
      <alignment horizontal="center"/>
    </xf>
    <xf numFmtId="0" fontId="1" fillId="5" borderId="18" xfId="0" applyFont="1" applyFill="1" applyBorder="1" applyAlignment="1">
      <alignment horizontal="center"/>
    </xf>
    <xf numFmtId="0" fontId="0" fillId="0" borderId="9" xfId="0" applyBorder="1" applyAlignment="1">
      <alignment horizontal="center"/>
    </xf>
    <xf numFmtId="0" fontId="0" fillId="0" borderId="0" xfId="0" applyAlignment="1">
      <alignment wrapText="1"/>
    </xf>
    <xf numFmtId="0" fontId="26" fillId="0" borderId="14" xfId="0" applyFont="1" applyBorder="1" applyAlignment="1">
      <alignment horizontal="left" wrapText="1"/>
    </xf>
    <xf numFmtId="0" fontId="26" fillId="0" borderId="16" xfId="0" applyFont="1" applyBorder="1" applyAlignment="1">
      <alignment horizontal="left" wrapText="1"/>
    </xf>
    <xf numFmtId="0" fontId="26" fillId="0" borderId="0" xfId="0" applyFont="1" applyBorder="1" applyAlignment="1">
      <alignment horizontal="left" wrapText="1"/>
    </xf>
    <xf numFmtId="0" fontId="28" fillId="5" borderId="37" xfId="0" applyFont="1" applyFill="1" applyBorder="1" applyAlignment="1">
      <alignment horizontal="left" vertical="top" wrapText="1"/>
    </xf>
    <xf numFmtId="0" fontId="28" fillId="5" borderId="38" xfId="0" applyFont="1" applyFill="1" applyBorder="1" applyAlignment="1">
      <alignment horizontal="left" vertical="top" wrapText="1"/>
    </xf>
    <xf numFmtId="0" fontId="12" fillId="5" borderId="21" xfId="0" applyFont="1" applyFill="1" applyBorder="1" applyAlignment="1">
      <alignment horizontal="center"/>
    </xf>
    <xf numFmtId="0" fontId="12" fillId="5" borderId="9" xfId="0" applyFont="1" applyFill="1" applyBorder="1" applyAlignment="1">
      <alignment horizontal="center"/>
    </xf>
    <xf numFmtId="0" fontId="0" fillId="0" borderId="14" xfId="0" applyBorder="1" applyAlignment="1"/>
    <xf numFmtId="0" fontId="33" fillId="5" borderId="18" xfId="0" applyFont="1" applyFill="1" applyBorder="1" applyAlignment="1">
      <alignment horizontal="center" wrapText="1"/>
    </xf>
    <xf numFmtId="0" fontId="28" fillId="5" borderId="37" xfId="0" applyFont="1" applyFill="1" applyBorder="1" applyAlignment="1">
      <alignment horizontal="right" wrapText="1"/>
    </xf>
    <xf numFmtId="0" fontId="16" fillId="0" borderId="55" xfId="0" applyFont="1" applyBorder="1" applyAlignment="1">
      <alignment wrapText="1"/>
    </xf>
    <xf numFmtId="0" fontId="28" fillId="5" borderId="18" xfId="0" applyFont="1" applyFill="1" applyBorder="1" applyAlignment="1">
      <alignment horizontal="right"/>
    </xf>
    <xf numFmtId="49" fontId="21" fillId="0" borderId="0" xfId="0" applyNumberFormat="1" applyFont="1" applyAlignment="1">
      <alignment vertical="top" wrapText="1"/>
    </xf>
    <xf numFmtId="49" fontId="10" fillId="0" borderId="0" xfId="0" applyNumberFormat="1" applyFont="1" applyAlignment="1">
      <alignment vertical="top" wrapText="1"/>
    </xf>
    <xf numFmtId="0" fontId="10" fillId="0" borderId="0" xfId="0" applyFont="1" applyAlignment="1"/>
    <xf numFmtId="0" fontId="41" fillId="0" borderId="0" xfId="0" applyFont="1" applyAlignment="1"/>
    <xf numFmtId="0" fontId="42" fillId="0" borderId="0" xfId="0" applyFont="1" applyAlignment="1"/>
    <xf numFmtId="0" fontId="43" fillId="0" borderId="0" xfId="0" applyFont="1" applyAlignment="1"/>
    <xf numFmtId="0" fontId="3" fillId="2" borderId="1" xfId="0" applyFont="1" applyFill="1" applyBorder="1" applyAlignment="1">
      <alignment horizontal="center" vertical="center" wrapText="1"/>
    </xf>
    <xf numFmtId="0" fontId="8" fillId="0" borderId="0" xfId="0" applyFont="1" applyAlignment="1">
      <alignment horizontal="left" wrapText="1"/>
    </xf>
    <xf numFmtId="0" fontId="0" fillId="0" borderId="0" xfId="0" applyFont="1"/>
    <xf numFmtId="0" fontId="4" fillId="0" borderId="0" xfId="0" applyFont="1" applyAlignment="1">
      <alignment horizontal="left" wrapText="1"/>
    </xf>
    <xf numFmtId="0" fontId="0" fillId="0" borderId="0" xfId="0"/>
    <xf numFmtId="0" fontId="10"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'Q2'!$B$15</c:f>
              <c:strCache>
                <c:ptCount val="1"/>
                <c:pt idx="0">
                  <c:v>Share</c:v>
                </c:pt>
              </c:strCache>
            </c:strRef>
          </c:tx>
          <c:dPt>
            <c:idx val="0"/>
            <c:bubble3D val="0"/>
            <c:spPr>
              <a:solidFill>
                <a:schemeClr val="accent3"/>
              </a:solidFill>
            </c:spPr>
            <c:extLst>
              <c:ext xmlns:c16="http://schemas.microsoft.com/office/drawing/2014/chart" uri="{C3380CC4-5D6E-409C-BE32-E72D297353CC}">
                <c16:uniqueId val="{00000000-DF87-4CBD-9EE4-FCD22FC892E8}"/>
              </c:ext>
            </c:extLst>
          </c:dPt>
          <c:dPt>
            <c:idx val="1"/>
            <c:bubble3D val="0"/>
            <c:spPr>
              <a:solidFill>
                <a:schemeClr val="bg1">
                  <a:lumMod val="85000"/>
                </a:schemeClr>
              </a:solidFill>
            </c:spPr>
            <c:extLst>
              <c:ext xmlns:c16="http://schemas.microsoft.com/office/drawing/2014/chart" uri="{C3380CC4-5D6E-409C-BE32-E72D297353CC}">
                <c16:uniqueId val="{00000001-DF87-4CBD-9EE4-FCD22FC892E8}"/>
              </c:ext>
            </c:extLst>
          </c:dPt>
          <c:dPt>
            <c:idx val="2"/>
            <c:bubble3D val="0"/>
            <c:spPr>
              <a:solidFill>
                <a:schemeClr val="accent2">
                  <a:lumMod val="60000"/>
                  <a:lumOff val="40000"/>
                </a:schemeClr>
              </a:solidFill>
            </c:spPr>
            <c:extLst>
              <c:ext xmlns:c16="http://schemas.microsoft.com/office/drawing/2014/chart" uri="{C3380CC4-5D6E-409C-BE32-E72D297353CC}">
                <c16:uniqueId val="{00000002-DF87-4CBD-9EE4-FCD22FC892E8}"/>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'Q2'!$A$16:$A$18</c:f>
              <c:strCache>
                <c:ptCount val="3"/>
                <c:pt idx="0">
                  <c:v>YES - I would support a 2nd EU Referendum %</c:v>
                </c:pt>
                <c:pt idx="1">
                  <c:v>Don't Know/Not Sure %</c:v>
                </c:pt>
                <c:pt idx="2">
                  <c:v>NO - I would oppose a 2nd EU Referendum %</c:v>
                </c:pt>
              </c:strCache>
            </c:strRef>
          </c:cat>
          <c:val>
            <c:numRef>
              <c:f>'Q2'!$B$16:$B$18</c:f>
              <c:numCache>
                <c:formatCode>0%</c:formatCode>
                <c:ptCount val="3"/>
                <c:pt idx="0">
                  <c:v>0.56000000000000005</c:v>
                </c:pt>
                <c:pt idx="1">
                  <c:v>0.05</c:v>
                </c:pt>
                <c:pt idx="2">
                  <c:v>0.39</c:v>
                </c:pt>
              </c:numCache>
            </c:numRef>
          </c:val>
          <c:extLst>
            <c:ext xmlns:c16="http://schemas.microsoft.com/office/drawing/2014/chart" uri="{C3380CC4-5D6E-409C-BE32-E72D297353CC}">
              <c16:uniqueId val="{00000003-DF87-4CBD-9EE4-FCD22FC892E8}"/>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Q8c!$B$19</c:f>
              <c:strCache>
                <c:ptCount val="1"/>
                <c:pt idx="0">
                  <c:v>Share</c:v>
                </c:pt>
              </c:strCache>
            </c:strRef>
          </c:tx>
          <c:invertIfNegative val="0"/>
          <c:dPt>
            <c:idx val="0"/>
            <c:invertIfNegative val="0"/>
            <c:bubble3D val="0"/>
            <c:spPr>
              <a:solidFill>
                <a:srgbClr val="C00000"/>
              </a:solidFill>
            </c:spPr>
            <c:extLst>
              <c:ext xmlns:c16="http://schemas.microsoft.com/office/drawing/2014/chart" uri="{C3380CC4-5D6E-409C-BE32-E72D297353CC}">
                <c16:uniqueId val="{00000000-40A7-42F9-A721-024BC7F77636}"/>
              </c:ext>
            </c:extLst>
          </c:dPt>
          <c:dPt>
            <c:idx val="1"/>
            <c:invertIfNegative val="0"/>
            <c:bubble3D val="0"/>
            <c:spPr>
              <a:solidFill>
                <a:srgbClr val="FFC000"/>
              </a:solidFill>
            </c:spPr>
            <c:extLst>
              <c:ext xmlns:c16="http://schemas.microsoft.com/office/drawing/2014/chart" uri="{C3380CC4-5D6E-409C-BE32-E72D297353CC}">
                <c16:uniqueId val="{00000001-40A7-42F9-A721-024BC7F77636}"/>
              </c:ext>
            </c:extLst>
          </c:dPt>
          <c:dPt>
            <c:idx val="2"/>
            <c:invertIfNegative val="0"/>
            <c:bubble3D val="0"/>
            <c:spPr>
              <a:solidFill>
                <a:schemeClr val="bg1">
                  <a:lumMod val="65000"/>
                </a:schemeClr>
              </a:solidFill>
            </c:spPr>
            <c:extLst>
              <c:ext xmlns:c16="http://schemas.microsoft.com/office/drawing/2014/chart" uri="{C3380CC4-5D6E-409C-BE32-E72D297353CC}">
                <c16:uniqueId val="{00000002-40A7-42F9-A721-024BC7F77636}"/>
              </c:ext>
            </c:extLst>
          </c:dPt>
          <c:dPt>
            <c:idx val="3"/>
            <c:invertIfNegative val="0"/>
            <c:bubble3D val="0"/>
            <c:spPr>
              <a:solidFill>
                <a:srgbClr val="92D050"/>
              </a:solidFill>
            </c:spPr>
            <c:extLst>
              <c:ext xmlns:c16="http://schemas.microsoft.com/office/drawing/2014/chart" uri="{C3380CC4-5D6E-409C-BE32-E72D297353CC}">
                <c16:uniqueId val="{00000003-40A7-42F9-A721-024BC7F77636}"/>
              </c:ext>
            </c:extLst>
          </c:dPt>
          <c:dPt>
            <c:idx val="4"/>
            <c:invertIfNegative val="0"/>
            <c:bubble3D val="0"/>
            <c:spPr>
              <a:solidFill>
                <a:srgbClr val="00B050"/>
              </a:solidFill>
            </c:spPr>
            <c:extLst>
              <c:ext xmlns:c16="http://schemas.microsoft.com/office/drawing/2014/chart" uri="{C3380CC4-5D6E-409C-BE32-E72D297353CC}">
                <c16:uniqueId val="{00000004-40A7-42F9-A721-024BC7F7763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Q8c!$A$20:$A$24</c:f>
              <c:strCache>
                <c:ptCount val="5"/>
                <c:pt idx="0">
                  <c:v>NI to REMAIN in UK - I'm 100% certain %</c:v>
                </c:pt>
                <c:pt idx="1">
                  <c:v>NI to REMAIN in UK - My probable vote, but I'm not certain %</c:v>
                </c:pt>
                <c:pt idx="2">
                  <c:v>Don't Know/Not Sure at this point %</c:v>
                </c:pt>
                <c:pt idx="3">
                  <c:v>NI to LEAVE the UK and join a UI - My probable vote, but I'm not certain %</c:v>
                </c:pt>
                <c:pt idx="4">
                  <c:v>NI to LEAVE the UK and join a UI - I'm 100% certain %</c:v>
                </c:pt>
              </c:strCache>
            </c:strRef>
          </c:cat>
          <c:val>
            <c:numRef>
              <c:f>Q8c!$B$20:$B$24</c:f>
              <c:numCache>
                <c:formatCode>0%</c:formatCode>
                <c:ptCount val="5"/>
                <c:pt idx="0">
                  <c:v>0.47</c:v>
                </c:pt>
                <c:pt idx="1">
                  <c:v>0.13</c:v>
                </c:pt>
                <c:pt idx="2">
                  <c:v>0.11</c:v>
                </c:pt>
                <c:pt idx="3">
                  <c:v>0.08</c:v>
                </c:pt>
                <c:pt idx="4">
                  <c:v>0.21</c:v>
                </c:pt>
              </c:numCache>
            </c:numRef>
          </c:val>
          <c:extLst>
            <c:ext xmlns:c16="http://schemas.microsoft.com/office/drawing/2014/chart" uri="{C3380CC4-5D6E-409C-BE32-E72D297353CC}">
              <c16:uniqueId val="{00000005-40A7-42F9-A721-024BC7F77636}"/>
            </c:ext>
          </c:extLst>
        </c:ser>
        <c:dLbls>
          <c:showLegendKey val="0"/>
          <c:showVal val="0"/>
          <c:showCatName val="0"/>
          <c:showSerName val="0"/>
          <c:showPercent val="0"/>
          <c:showBubbleSize val="0"/>
        </c:dLbls>
        <c:gapWidth val="121"/>
        <c:axId val="183586176"/>
        <c:axId val="190649472"/>
      </c:barChart>
      <c:catAx>
        <c:axId val="183586176"/>
        <c:scaling>
          <c:orientation val="minMax"/>
        </c:scaling>
        <c:delete val="0"/>
        <c:axPos val="b"/>
        <c:numFmt formatCode="General" sourceLinked="0"/>
        <c:majorTickMark val="out"/>
        <c:minorTickMark val="none"/>
        <c:tickLblPos val="nextTo"/>
        <c:crossAx val="190649472"/>
        <c:crosses val="autoZero"/>
        <c:auto val="1"/>
        <c:lblAlgn val="ctr"/>
        <c:lblOffset val="100"/>
        <c:noMultiLvlLbl val="0"/>
      </c:catAx>
      <c:valAx>
        <c:axId val="190649472"/>
        <c:scaling>
          <c:orientation val="minMax"/>
        </c:scaling>
        <c:delete val="0"/>
        <c:axPos val="l"/>
        <c:numFmt formatCode="0%" sourceLinked="1"/>
        <c:majorTickMark val="out"/>
        <c:minorTickMark val="none"/>
        <c:tickLblPos val="nextTo"/>
        <c:crossAx val="18358617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Q3R1!$B$21</c:f>
              <c:strCache>
                <c:ptCount val="1"/>
                <c:pt idx="0">
                  <c:v>Share</c:v>
                </c:pt>
              </c:strCache>
            </c:strRef>
          </c:tx>
          <c:spPr>
            <a:solidFill>
              <a:schemeClr val="accent1">
                <a:lumMod val="60000"/>
                <a:lumOff val="40000"/>
              </a:schemeClr>
            </a:solidFill>
          </c:spPr>
          <c:invertIfNegative val="0"/>
          <c:dPt>
            <c:idx val="0"/>
            <c:invertIfNegative val="0"/>
            <c:bubble3D val="0"/>
            <c:spPr>
              <a:solidFill>
                <a:schemeClr val="bg1">
                  <a:lumMod val="65000"/>
                </a:schemeClr>
              </a:solidFill>
            </c:spPr>
            <c:extLst>
              <c:ext xmlns:c16="http://schemas.microsoft.com/office/drawing/2014/chart" uri="{C3380CC4-5D6E-409C-BE32-E72D297353CC}">
                <c16:uniqueId val="{00000000-BAE5-49CF-8293-4660B88C3A05}"/>
              </c:ext>
            </c:extLst>
          </c:dPt>
          <c:cat>
            <c:strRef>
              <c:f>Q3R1!$A$22:$A$27</c:f>
              <c:strCache>
                <c:ptCount val="6"/>
                <c:pt idx="0">
                  <c:v>F: Don t Know Not Sure</c:v>
                </c:pt>
                <c:pt idx="1">
                  <c:v>D: Reject the WA and Leave the EU without a deal ie the so called No Deal</c:v>
                </c:pt>
                <c:pt idx="2">
                  <c:v>C: Reject the WA and reopen negotiations to obtain a deal more distant from the EU</c:v>
                </c:pt>
                <c:pt idx="3">
                  <c:v>B: Accept the WA and proceed with Brexit</c:v>
                </c:pt>
                <c:pt idx="4">
                  <c:v>E: Reject the WA and reopen negotiations to obtain a deal closer to the EU</c:v>
                </c:pt>
                <c:pt idx="5">
                  <c:v>A: Remain in the EU</c:v>
                </c:pt>
              </c:strCache>
            </c:strRef>
          </c:cat>
          <c:val>
            <c:numRef>
              <c:f>Q3R1!$B$22:$B$27</c:f>
              <c:numCache>
                <c:formatCode>0%</c:formatCode>
                <c:ptCount val="6"/>
                <c:pt idx="0">
                  <c:v>0.03</c:v>
                </c:pt>
                <c:pt idx="1">
                  <c:v>0.21</c:v>
                </c:pt>
                <c:pt idx="2">
                  <c:v>0.13</c:v>
                </c:pt>
                <c:pt idx="3">
                  <c:v>0.06</c:v>
                </c:pt>
                <c:pt idx="4">
                  <c:v>0.02</c:v>
                </c:pt>
                <c:pt idx="5">
                  <c:v>0.56000000000000005</c:v>
                </c:pt>
              </c:numCache>
            </c:numRef>
          </c:val>
          <c:extLst>
            <c:ext xmlns:c16="http://schemas.microsoft.com/office/drawing/2014/chart" uri="{C3380CC4-5D6E-409C-BE32-E72D297353CC}">
              <c16:uniqueId val="{00000001-BAE5-49CF-8293-4660B88C3A05}"/>
            </c:ext>
          </c:extLst>
        </c:ser>
        <c:dLbls>
          <c:showLegendKey val="0"/>
          <c:showVal val="0"/>
          <c:showCatName val="0"/>
          <c:showSerName val="0"/>
          <c:showPercent val="0"/>
          <c:showBubbleSize val="0"/>
        </c:dLbls>
        <c:gapWidth val="150"/>
        <c:axId val="202117120"/>
        <c:axId val="202168192"/>
      </c:barChart>
      <c:catAx>
        <c:axId val="202117120"/>
        <c:scaling>
          <c:orientation val="minMax"/>
        </c:scaling>
        <c:delete val="0"/>
        <c:axPos val="l"/>
        <c:numFmt formatCode="General" sourceLinked="0"/>
        <c:majorTickMark val="out"/>
        <c:minorTickMark val="none"/>
        <c:tickLblPos val="nextTo"/>
        <c:crossAx val="202168192"/>
        <c:crosses val="autoZero"/>
        <c:auto val="1"/>
        <c:lblAlgn val="ctr"/>
        <c:lblOffset val="100"/>
        <c:noMultiLvlLbl val="0"/>
      </c:catAx>
      <c:valAx>
        <c:axId val="202168192"/>
        <c:scaling>
          <c:orientation val="minMax"/>
        </c:scaling>
        <c:delete val="0"/>
        <c:axPos val="b"/>
        <c:majorGridlines/>
        <c:numFmt formatCode="0%" sourceLinked="1"/>
        <c:majorTickMark val="out"/>
        <c:minorTickMark val="none"/>
        <c:tickLblPos val="nextTo"/>
        <c:crossAx val="20211712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Q6a!$B$19</c:f>
              <c:strCache>
                <c:ptCount val="1"/>
                <c:pt idx="0">
                  <c:v>Share</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0-CA1B-4DDC-BF35-BE4ED32716E7}"/>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1-CA1B-4DDC-BF35-BE4ED32716E7}"/>
              </c:ext>
            </c:extLst>
          </c:dPt>
          <c:dPt>
            <c:idx val="2"/>
            <c:invertIfNegative val="0"/>
            <c:bubble3D val="0"/>
            <c:spPr>
              <a:solidFill>
                <a:schemeClr val="bg1">
                  <a:lumMod val="65000"/>
                </a:schemeClr>
              </a:solidFill>
            </c:spPr>
            <c:extLst>
              <c:ext xmlns:c16="http://schemas.microsoft.com/office/drawing/2014/chart" uri="{C3380CC4-5D6E-409C-BE32-E72D297353CC}">
                <c16:uniqueId val="{00000002-CA1B-4DDC-BF35-BE4ED32716E7}"/>
              </c:ext>
            </c:extLst>
          </c:dPt>
          <c:dPt>
            <c:idx val="3"/>
            <c:invertIfNegative val="0"/>
            <c:bubble3D val="0"/>
            <c:spPr>
              <a:solidFill>
                <a:schemeClr val="accent2">
                  <a:lumMod val="60000"/>
                  <a:lumOff val="40000"/>
                </a:schemeClr>
              </a:solidFill>
            </c:spPr>
            <c:extLst>
              <c:ext xmlns:c16="http://schemas.microsoft.com/office/drawing/2014/chart" uri="{C3380CC4-5D6E-409C-BE32-E72D297353CC}">
                <c16:uniqueId val="{00000003-CA1B-4DDC-BF35-BE4ED32716E7}"/>
              </c:ext>
            </c:extLst>
          </c:dPt>
          <c:dPt>
            <c:idx val="4"/>
            <c:invertIfNegative val="0"/>
            <c:bubble3D val="0"/>
            <c:spPr>
              <a:solidFill>
                <a:schemeClr val="accent2">
                  <a:lumMod val="75000"/>
                </a:schemeClr>
              </a:solidFill>
            </c:spPr>
            <c:extLst>
              <c:ext xmlns:c16="http://schemas.microsoft.com/office/drawing/2014/chart" uri="{C3380CC4-5D6E-409C-BE32-E72D297353CC}">
                <c16:uniqueId val="{00000004-CA1B-4DDC-BF35-BE4ED32716E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Q6a!$A$20:$A$24</c:f>
              <c:strCache>
                <c:ptCount val="5"/>
                <c:pt idx="0">
                  <c:v>Strongly Agree %</c:v>
                </c:pt>
                <c:pt idx="1">
                  <c:v>Agree %</c:v>
                </c:pt>
                <c:pt idx="2">
                  <c:v>Neutral - Don't Know/Not Sure %</c:v>
                </c:pt>
                <c:pt idx="3">
                  <c:v>Disagree %</c:v>
                </c:pt>
                <c:pt idx="4">
                  <c:v>Strongly Disagree %</c:v>
                </c:pt>
              </c:strCache>
            </c:strRef>
          </c:cat>
          <c:val>
            <c:numRef>
              <c:f>Q6a!$B$20:$B$24</c:f>
              <c:numCache>
                <c:formatCode>0%</c:formatCode>
                <c:ptCount val="5"/>
                <c:pt idx="0">
                  <c:v>0.37</c:v>
                </c:pt>
                <c:pt idx="1">
                  <c:v>0.15</c:v>
                </c:pt>
                <c:pt idx="2">
                  <c:v>0.13</c:v>
                </c:pt>
                <c:pt idx="3">
                  <c:v>0.2</c:v>
                </c:pt>
                <c:pt idx="4">
                  <c:v>0.16</c:v>
                </c:pt>
              </c:numCache>
            </c:numRef>
          </c:val>
          <c:extLst>
            <c:ext xmlns:c16="http://schemas.microsoft.com/office/drawing/2014/chart" uri="{C3380CC4-5D6E-409C-BE32-E72D297353CC}">
              <c16:uniqueId val="{00000005-CA1B-4DDC-BF35-BE4ED32716E7}"/>
            </c:ext>
          </c:extLst>
        </c:ser>
        <c:dLbls>
          <c:showLegendKey val="0"/>
          <c:showVal val="0"/>
          <c:showCatName val="0"/>
          <c:showSerName val="0"/>
          <c:showPercent val="0"/>
          <c:showBubbleSize val="0"/>
        </c:dLbls>
        <c:gapWidth val="121"/>
        <c:axId val="199727360"/>
        <c:axId val="199741440"/>
      </c:barChart>
      <c:catAx>
        <c:axId val="199727360"/>
        <c:scaling>
          <c:orientation val="minMax"/>
        </c:scaling>
        <c:delete val="0"/>
        <c:axPos val="b"/>
        <c:numFmt formatCode="General" sourceLinked="0"/>
        <c:majorTickMark val="out"/>
        <c:minorTickMark val="none"/>
        <c:tickLblPos val="nextTo"/>
        <c:crossAx val="199741440"/>
        <c:crosses val="autoZero"/>
        <c:auto val="1"/>
        <c:lblAlgn val="ctr"/>
        <c:lblOffset val="100"/>
        <c:noMultiLvlLbl val="0"/>
      </c:catAx>
      <c:valAx>
        <c:axId val="199741440"/>
        <c:scaling>
          <c:orientation val="minMax"/>
        </c:scaling>
        <c:delete val="0"/>
        <c:axPos val="l"/>
        <c:numFmt formatCode="0%" sourceLinked="1"/>
        <c:majorTickMark val="out"/>
        <c:minorTickMark val="none"/>
        <c:tickLblPos val="nextTo"/>
        <c:crossAx val="19972736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Q6b!$B$19</c:f>
              <c:strCache>
                <c:ptCount val="1"/>
                <c:pt idx="0">
                  <c:v>Share</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0-1C7D-4072-8990-8D6D49584362}"/>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1-1C7D-4072-8990-8D6D49584362}"/>
              </c:ext>
            </c:extLst>
          </c:dPt>
          <c:dPt>
            <c:idx val="2"/>
            <c:invertIfNegative val="0"/>
            <c:bubble3D val="0"/>
            <c:spPr>
              <a:solidFill>
                <a:schemeClr val="bg1">
                  <a:lumMod val="65000"/>
                </a:schemeClr>
              </a:solidFill>
            </c:spPr>
            <c:extLst>
              <c:ext xmlns:c16="http://schemas.microsoft.com/office/drawing/2014/chart" uri="{C3380CC4-5D6E-409C-BE32-E72D297353CC}">
                <c16:uniqueId val="{00000002-1C7D-4072-8990-8D6D49584362}"/>
              </c:ext>
            </c:extLst>
          </c:dPt>
          <c:dPt>
            <c:idx val="3"/>
            <c:invertIfNegative val="0"/>
            <c:bubble3D val="0"/>
            <c:spPr>
              <a:solidFill>
                <a:schemeClr val="accent2">
                  <a:lumMod val="60000"/>
                  <a:lumOff val="40000"/>
                </a:schemeClr>
              </a:solidFill>
            </c:spPr>
            <c:extLst>
              <c:ext xmlns:c16="http://schemas.microsoft.com/office/drawing/2014/chart" uri="{C3380CC4-5D6E-409C-BE32-E72D297353CC}">
                <c16:uniqueId val="{00000003-1C7D-4072-8990-8D6D49584362}"/>
              </c:ext>
            </c:extLst>
          </c:dPt>
          <c:dPt>
            <c:idx val="4"/>
            <c:invertIfNegative val="0"/>
            <c:bubble3D val="0"/>
            <c:spPr>
              <a:solidFill>
                <a:schemeClr val="accent2">
                  <a:lumMod val="75000"/>
                </a:schemeClr>
              </a:solidFill>
            </c:spPr>
            <c:extLst>
              <c:ext xmlns:c16="http://schemas.microsoft.com/office/drawing/2014/chart" uri="{C3380CC4-5D6E-409C-BE32-E72D297353CC}">
                <c16:uniqueId val="{00000004-1C7D-4072-8990-8D6D4958436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Q6b!$A$20:$A$24</c:f>
              <c:strCache>
                <c:ptCount val="5"/>
                <c:pt idx="0">
                  <c:v>Strongly Agree %</c:v>
                </c:pt>
                <c:pt idx="1">
                  <c:v>Agree %</c:v>
                </c:pt>
                <c:pt idx="2">
                  <c:v>Neutral - Don't Know/Not Sure %</c:v>
                </c:pt>
                <c:pt idx="3">
                  <c:v>Disagree %</c:v>
                </c:pt>
                <c:pt idx="4">
                  <c:v>Strongly Disagree %</c:v>
                </c:pt>
              </c:strCache>
            </c:strRef>
          </c:cat>
          <c:val>
            <c:numRef>
              <c:f>Q6b!$B$20:$B$24</c:f>
              <c:numCache>
                <c:formatCode>0%</c:formatCode>
                <c:ptCount val="5"/>
                <c:pt idx="0">
                  <c:v>0.31</c:v>
                </c:pt>
                <c:pt idx="1">
                  <c:v>0.23</c:v>
                </c:pt>
                <c:pt idx="2">
                  <c:v>0.09</c:v>
                </c:pt>
                <c:pt idx="3">
                  <c:v>0.14000000000000001</c:v>
                </c:pt>
                <c:pt idx="4">
                  <c:v>0.23</c:v>
                </c:pt>
              </c:numCache>
            </c:numRef>
          </c:val>
          <c:extLst>
            <c:ext xmlns:c16="http://schemas.microsoft.com/office/drawing/2014/chart" uri="{C3380CC4-5D6E-409C-BE32-E72D297353CC}">
              <c16:uniqueId val="{00000005-1C7D-4072-8990-8D6D49584362}"/>
            </c:ext>
          </c:extLst>
        </c:ser>
        <c:dLbls>
          <c:showLegendKey val="0"/>
          <c:showVal val="0"/>
          <c:showCatName val="0"/>
          <c:showSerName val="0"/>
          <c:showPercent val="0"/>
          <c:showBubbleSize val="0"/>
        </c:dLbls>
        <c:gapWidth val="121"/>
        <c:axId val="188545664"/>
        <c:axId val="190761984"/>
      </c:barChart>
      <c:catAx>
        <c:axId val="188545664"/>
        <c:scaling>
          <c:orientation val="minMax"/>
        </c:scaling>
        <c:delete val="0"/>
        <c:axPos val="b"/>
        <c:numFmt formatCode="General" sourceLinked="0"/>
        <c:majorTickMark val="out"/>
        <c:minorTickMark val="none"/>
        <c:tickLblPos val="nextTo"/>
        <c:crossAx val="190761984"/>
        <c:crosses val="autoZero"/>
        <c:auto val="1"/>
        <c:lblAlgn val="ctr"/>
        <c:lblOffset val="100"/>
        <c:noMultiLvlLbl val="0"/>
      </c:catAx>
      <c:valAx>
        <c:axId val="190761984"/>
        <c:scaling>
          <c:orientation val="minMax"/>
        </c:scaling>
        <c:delete val="0"/>
        <c:axPos val="l"/>
        <c:numFmt formatCode="0%" sourceLinked="1"/>
        <c:majorTickMark val="out"/>
        <c:minorTickMark val="none"/>
        <c:tickLblPos val="nextTo"/>
        <c:crossAx val="188545664"/>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Q6c!$B$19</c:f>
              <c:strCache>
                <c:ptCount val="1"/>
                <c:pt idx="0">
                  <c:v>Share</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0-E21F-4352-874C-F392B835A372}"/>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1-E21F-4352-874C-F392B835A372}"/>
              </c:ext>
            </c:extLst>
          </c:dPt>
          <c:dPt>
            <c:idx val="2"/>
            <c:invertIfNegative val="0"/>
            <c:bubble3D val="0"/>
            <c:spPr>
              <a:solidFill>
                <a:schemeClr val="bg1">
                  <a:lumMod val="65000"/>
                </a:schemeClr>
              </a:solidFill>
            </c:spPr>
            <c:extLst>
              <c:ext xmlns:c16="http://schemas.microsoft.com/office/drawing/2014/chart" uri="{C3380CC4-5D6E-409C-BE32-E72D297353CC}">
                <c16:uniqueId val="{00000002-E21F-4352-874C-F392B835A372}"/>
              </c:ext>
            </c:extLst>
          </c:dPt>
          <c:dPt>
            <c:idx val="3"/>
            <c:invertIfNegative val="0"/>
            <c:bubble3D val="0"/>
            <c:spPr>
              <a:solidFill>
                <a:schemeClr val="accent2">
                  <a:lumMod val="60000"/>
                  <a:lumOff val="40000"/>
                </a:schemeClr>
              </a:solidFill>
            </c:spPr>
            <c:extLst>
              <c:ext xmlns:c16="http://schemas.microsoft.com/office/drawing/2014/chart" uri="{C3380CC4-5D6E-409C-BE32-E72D297353CC}">
                <c16:uniqueId val="{00000003-E21F-4352-874C-F392B835A372}"/>
              </c:ext>
            </c:extLst>
          </c:dPt>
          <c:dPt>
            <c:idx val="4"/>
            <c:invertIfNegative val="0"/>
            <c:bubble3D val="0"/>
            <c:spPr>
              <a:solidFill>
                <a:schemeClr val="accent2">
                  <a:lumMod val="75000"/>
                </a:schemeClr>
              </a:solidFill>
            </c:spPr>
            <c:extLst>
              <c:ext xmlns:c16="http://schemas.microsoft.com/office/drawing/2014/chart" uri="{C3380CC4-5D6E-409C-BE32-E72D297353CC}">
                <c16:uniqueId val="{00000004-E21F-4352-874C-F392B835A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Q6c!$A$20:$A$24</c:f>
              <c:strCache>
                <c:ptCount val="5"/>
                <c:pt idx="0">
                  <c:v>Strongly Agree %</c:v>
                </c:pt>
                <c:pt idx="1">
                  <c:v>Agree %</c:v>
                </c:pt>
                <c:pt idx="2">
                  <c:v>Neutral - Don't Know/Not Sure %</c:v>
                </c:pt>
                <c:pt idx="3">
                  <c:v>Disagree %</c:v>
                </c:pt>
                <c:pt idx="4">
                  <c:v>Strongly Disagree %</c:v>
                </c:pt>
              </c:strCache>
            </c:strRef>
          </c:cat>
          <c:val>
            <c:numRef>
              <c:f>Q6c!$B$20:$B$24</c:f>
              <c:numCache>
                <c:formatCode>0%</c:formatCode>
                <c:ptCount val="5"/>
                <c:pt idx="0">
                  <c:v>0.31</c:v>
                </c:pt>
                <c:pt idx="1">
                  <c:v>0.06</c:v>
                </c:pt>
                <c:pt idx="2">
                  <c:v>0.05</c:v>
                </c:pt>
                <c:pt idx="3">
                  <c:v>0.09</c:v>
                </c:pt>
                <c:pt idx="4">
                  <c:v>0.48</c:v>
                </c:pt>
              </c:numCache>
            </c:numRef>
          </c:val>
          <c:extLst>
            <c:ext xmlns:c16="http://schemas.microsoft.com/office/drawing/2014/chart" uri="{C3380CC4-5D6E-409C-BE32-E72D297353CC}">
              <c16:uniqueId val="{00000005-E21F-4352-874C-F392B835A372}"/>
            </c:ext>
          </c:extLst>
        </c:ser>
        <c:dLbls>
          <c:showLegendKey val="0"/>
          <c:showVal val="0"/>
          <c:showCatName val="0"/>
          <c:showSerName val="0"/>
          <c:showPercent val="0"/>
          <c:showBubbleSize val="0"/>
        </c:dLbls>
        <c:gapWidth val="121"/>
        <c:axId val="200152960"/>
        <c:axId val="200154496"/>
      </c:barChart>
      <c:catAx>
        <c:axId val="200152960"/>
        <c:scaling>
          <c:orientation val="minMax"/>
        </c:scaling>
        <c:delete val="0"/>
        <c:axPos val="b"/>
        <c:numFmt formatCode="General" sourceLinked="0"/>
        <c:majorTickMark val="out"/>
        <c:minorTickMark val="none"/>
        <c:tickLblPos val="nextTo"/>
        <c:crossAx val="200154496"/>
        <c:crosses val="autoZero"/>
        <c:auto val="1"/>
        <c:lblAlgn val="ctr"/>
        <c:lblOffset val="100"/>
        <c:noMultiLvlLbl val="0"/>
      </c:catAx>
      <c:valAx>
        <c:axId val="200154496"/>
        <c:scaling>
          <c:orientation val="minMax"/>
        </c:scaling>
        <c:delete val="0"/>
        <c:axPos val="l"/>
        <c:numFmt formatCode="0%" sourceLinked="1"/>
        <c:majorTickMark val="out"/>
        <c:minorTickMark val="none"/>
        <c:tickLblPos val="nextTo"/>
        <c:crossAx val="200152960"/>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Q6d!$B$19</c:f>
              <c:strCache>
                <c:ptCount val="1"/>
                <c:pt idx="0">
                  <c:v>Share</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0-B97E-4FB7-8B76-FE519C2B0019}"/>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1-B97E-4FB7-8B76-FE519C2B0019}"/>
              </c:ext>
            </c:extLst>
          </c:dPt>
          <c:dPt>
            <c:idx val="2"/>
            <c:invertIfNegative val="0"/>
            <c:bubble3D val="0"/>
            <c:spPr>
              <a:solidFill>
                <a:schemeClr val="bg1">
                  <a:lumMod val="65000"/>
                </a:schemeClr>
              </a:solidFill>
            </c:spPr>
            <c:extLst>
              <c:ext xmlns:c16="http://schemas.microsoft.com/office/drawing/2014/chart" uri="{C3380CC4-5D6E-409C-BE32-E72D297353CC}">
                <c16:uniqueId val="{00000002-B97E-4FB7-8B76-FE519C2B0019}"/>
              </c:ext>
            </c:extLst>
          </c:dPt>
          <c:dPt>
            <c:idx val="3"/>
            <c:invertIfNegative val="0"/>
            <c:bubble3D val="0"/>
            <c:spPr>
              <a:solidFill>
                <a:schemeClr val="accent2">
                  <a:lumMod val="60000"/>
                  <a:lumOff val="40000"/>
                </a:schemeClr>
              </a:solidFill>
            </c:spPr>
            <c:extLst>
              <c:ext xmlns:c16="http://schemas.microsoft.com/office/drawing/2014/chart" uri="{C3380CC4-5D6E-409C-BE32-E72D297353CC}">
                <c16:uniqueId val="{00000003-B97E-4FB7-8B76-FE519C2B0019}"/>
              </c:ext>
            </c:extLst>
          </c:dPt>
          <c:dPt>
            <c:idx val="4"/>
            <c:invertIfNegative val="0"/>
            <c:bubble3D val="0"/>
            <c:spPr>
              <a:solidFill>
                <a:schemeClr val="accent2">
                  <a:lumMod val="75000"/>
                </a:schemeClr>
              </a:solidFill>
            </c:spPr>
            <c:extLst>
              <c:ext xmlns:c16="http://schemas.microsoft.com/office/drawing/2014/chart" uri="{C3380CC4-5D6E-409C-BE32-E72D297353CC}">
                <c16:uniqueId val="{00000004-B97E-4FB7-8B76-FE519C2B001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Q6d!$A$20:$A$24</c:f>
              <c:strCache>
                <c:ptCount val="5"/>
                <c:pt idx="0">
                  <c:v>Strongly Agree %</c:v>
                </c:pt>
                <c:pt idx="1">
                  <c:v>Agree %</c:v>
                </c:pt>
                <c:pt idx="2">
                  <c:v>Neutral - Don't Know/Not Sure %</c:v>
                </c:pt>
                <c:pt idx="3">
                  <c:v>Disagree %</c:v>
                </c:pt>
                <c:pt idx="4">
                  <c:v>Strongly Disagree %</c:v>
                </c:pt>
              </c:strCache>
            </c:strRef>
          </c:cat>
          <c:val>
            <c:numRef>
              <c:f>Q6d!$B$20:$B$24</c:f>
              <c:numCache>
                <c:formatCode>0%</c:formatCode>
                <c:ptCount val="5"/>
                <c:pt idx="0">
                  <c:v>0.26</c:v>
                </c:pt>
                <c:pt idx="1">
                  <c:v>0.22</c:v>
                </c:pt>
                <c:pt idx="2">
                  <c:v>0.11</c:v>
                </c:pt>
                <c:pt idx="3">
                  <c:v>0.09</c:v>
                </c:pt>
                <c:pt idx="4">
                  <c:v>0.32</c:v>
                </c:pt>
              </c:numCache>
            </c:numRef>
          </c:val>
          <c:extLst>
            <c:ext xmlns:c16="http://schemas.microsoft.com/office/drawing/2014/chart" uri="{C3380CC4-5D6E-409C-BE32-E72D297353CC}">
              <c16:uniqueId val="{00000005-B97E-4FB7-8B76-FE519C2B0019}"/>
            </c:ext>
          </c:extLst>
        </c:ser>
        <c:dLbls>
          <c:showLegendKey val="0"/>
          <c:showVal val="0"/>
          <c:showCatName val="0"/>
          <c:showSerName val="0"/>
          <c:showPercent val="0"/>
          <c:showBubbleSize val="0"/>
        </c:dLbls>
        <c:gapWidth val="121"/>
        <c:axId val="200917760"/>
        <c:axId val="200919296"/>
      </c:barChart>
      <c:catAx>
        <c:axId val="200917760"/>
        <c:scaling>
          <c:orientation val="minMax"/>
        </c:scaling>
        <c:delete val="0"/>
        <c:axPos val="b"/>
        <c:numFmt formatCode="General" sourceLinked="0"/>
        <c:majorTickMark val="out"/>
        <c:minorTickMark val="none"/>
        <c:tickLblPos val="nextTo"/>
        <c:crossAx val="200919296"/>
        <c:crosses val="autoZero"/>
        <c:auto val="1"/>
        <c:lblAlgn val="ctr"/>
        <c:lblOffset val="100"/>
        <c:noMultiLvlLbl val="0"/>
      </c:catAx>
      <c:valAx>
        <c:axId val="200919296"/>
        <c:scaling>
          <c:orientation val="minMax"/>
        </c:scaling>
        <c:delete val="0"/>
        <c:axPos val="l"/>
        <c:numFmt formatCode="0%" sourceLinked="1"/>
        <c:majorTickMark val="out"/>
        <c:minorTickMark val="none"/>
        <c:tickLblPos val="nextTo"/>
        <c:crossAx val="200917760"/>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Q6e!$B$19</c:f>
              <c:strCache>
                <c:ptCount val="1"/>
                <c:pt idx="0">
                  <c:v>Share</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0-50FC-450C-84CA-0B4F6FED03F3}"/>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1-50FC-450C-84CA-0B4F6FED03F3}"/>
              </c:ext>
            </c:extLst>
          </c:dPt>
          <c:dPt>
            <c:idx val="2"/>
            <c:invertIfNegative val="0"/>
            <c:bubble3D val="0"/>
            <c:spPr>
              <a:solidFill>
                <a:schemeClr val="bg1">
                  <a:lumMod val="65000"/>
                </a:schemeClr>
              </a:solidFill>
            </c:spPr>
            <c:extLst>
              <c:ext xmlns:c16="http://schemas.microsoft.com/office/drawing/2014/chart" uri="{C3380CC4-5D6E-409C-BE32-E72D297353CC}">
                <c16:uniqueId val="{00000002-50FC-450C-84CA-0B4F6FED03F3}"/>
              </c:ext>
            </c:extLst>
          </c:dPt>
          <c:dPt>
            <c:idx val="3"/>
            <c:invertIfNegative val="0"/>
            <c:bubble3D val="0"/>
            <c:spPr>
              <a:solidFill>
                <a:schemeClr val="accent2">
                  <a:lumMod val="60000"/>
                  <a:lumOff val="40000"/>
                </a:schemeClr>
              </a:solidFill>
            </c:spPr>
            <c:extLst>
              <c:ext xmlns:c16="http://schemas.microsoft.com/office/drawing/2014/chart" uri="{C3380CC4-5D6E-409C-BE32-E72D297353CC}">
                <c16:uniqueId val="{00000003-50FC-450C-84CA-0B4F6FED03F3}"/>
              </c:ext>
            </c:extLst>
          </c:dPt>
          <c:dPt>
            <c:idx val="4"/>
            <c:invertIfNegative val="0"/>
            <c:bubble3D val="0"/>
            <c:spPr>
              <a:solidFill>
                <a:schemeClr val="accent2">
                  <a:lumMod val="75000"/>
                </a:schemeClr>
              </a:solidFill>
            </c:spPr>
            <c:extLst>
              <c:ext xmlns:c16="http://schemas.microsoft.com/office/drawing/2014/chart" uri="{C3380CC4-5D6E-409C-BE32-E72D297353CC}">
                <c16:uniqueId val="{00000004-50FC-450C-84CA-0B4F6FED03F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Q6e!$A$20:$A$24</c:f>
              <c:strCache>
                <c:ptCount val="5"/>
                <c:pt idx="0">
                  <c:v>Strongly Agree %</c:v>
                </c:pt>
                <c:pt idx="1">
                  <c:v>Agree %</c:v>
                </c:pt>
                <c:pt idx="2">
                  <c:v>Neutral - Don't Know/Not Sure %</c:v>
                </c:pt>
                <c:pt idx="3">
                  <c:v>Disagree %</c:v>
                </c:pt>
                <c:pt idx="4">
                  <c:v>Strongly Disagree %</c:v>
                </c:pt>
              </c:strCache>
            </c:strRef>
          </c:cat>
          <c:val>
            <c:numRef>
              <c:f>Q6e!$B$20:$B$24</c:f>
              <c:numCache>
                <c:formatCode>0%</c:formatCode>
                <c:ptCount val="5"/>
                <c:pt idx="0">
                  <c:v>0.17</c:v>
                </c:pt>
                <c:pt idx="1">
                  <c:v>0.09</c:v>
                </c:pt>
                <c:pt idx="2">
                  <c:v>0.08</c:v>
                </c:pt>
                <c:pt idx="3">
                  <c:v>0.08</c:v>
                </c:pt>
                <c:pt idx="4">
                  <c:v>0.59</c:v>
                </c:pt>
              </c:numCache>
            </c:numRef>
          </c:val>
          <c:extLst>
            <c:ext xmlns:c16="http://schemas.microsoft.com/office/drawing/2014/chart" uri="{C3380CC4-5D6E-409C-BE32-E72D297353CC}">
              <c16:uniqueId val="{00000005-50FC-450C-84CA-0B4F6FED03F3}"/>
            </c:ext>
          </c:extLst>
        </c:ser>
        <c:dLbls>
          <c:showLegendKey val="0"/>
          <c:showVal val="0"/>
          <c:showCatName val="0"/>
          <c:showSerName val="0"/>
          <c:showPercent val="0"/>
          <c:showBubbleSize val="0"/>
        </c:dLbls>
        <c:gapWidth val="121"/>
        <c:axId val="200376704"/>
        <c:axId val="200378240"/>
      </c:barChart>
      <c:catAx>
        <c:axId val="200376704"/>
        <c:scaling>
          <c:orientation val="minMax"/>
        </c:scaling>
        <c:delete val="0"/>
        <c:axPos val="b"/>
        <c:numFmt formatCode="General" sourceLinked="0"/>
        <c:majorTickMark val="out"/>
        <c:minorTickMark val="none"/>
        <c:tickLblPos val="nextTo"/>
        <c:crossAx val="200378240"/>
        <c:crosses val="autoZero"/>
        <c:auto val="1"/>
        <c:lblAlgn val="ctr"/>
        <c:lblOffset val="100"/>
        <c:noMultiLvlLbl val="0"/>
      </c:catAx>
      <c:valAx>
        <c:axId val="200378240"/>
        <c:scaling>
          <c:orientation val="minMax"/>
        </c:scaling>
        <c:delete val="0"/>
        <c:axPos val="l"/>
        <c:numFmt formatCode="0%" sourceLinked="1"/>
        <c:majorTickMark val="out"/>
        <c:minorTickMark val="none"/>
        <c:tickLblPos val="nextTo"/>
        <c:crossAx val="200376704"/>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Q8a!$B$19</c:f>
              <c:strCache>
                <c:ptCount val="1"/>
                <c:pt idx="0">
                  <c:v>Share</c:v>
                </c:pt>
              </c:strCache>
            </c:strRef>
          </c:tx>
          <c:invertIfNegative val="0"/>
          <c:dPt>
            <c:idx val="0"/>
            <c:invertIfNegative val="0"/>
            <c:bubble3D val="0"/>
            <c:spPr>
              <a:solidFill>
                <a:srgbClr val="C00000"/>
              </a:solidFill>
            </c:spPr>
            <c:extLst>
              <c:ext xmlns:c16="http://schemas.microsoft.com/office/drawing/2014/chart" uri="{C3380CC4-5D6E-409C-BE32-E72D297353CC}">
                <c16:uniqueId val="{00000000-753C-41C9-9018-AFAC5580C52F}"/>
              </c:ext>
            </c:extLst>
          </c:dPt>
          <c:dPt>
            <c:idx val="1"/>
            <c:invertIfNegative val="0"/>
            <c:bubble3D val="0"/>
            <c:spPr>
              <a:solidFill>
                <a:srgbClr val="FFC000"/>
              </a:solidFill>
            </c:spPr>
            <c:extLst>
              <c:ext xmlns:c16="http://schemas.microsoft.com/office/drawing/2014/chart" uri="{C3380CC4-5D6E-409C-BE32-E72D297353CC}">
                <c16:uniqueId val="{00000001-753C-41C9-9018-AFAC5580C52F}"/>
              </c:ext>
            </c:extLst>
          </c:dPt>
          <c:dPt>
            <c:idx val="2"/>
            <c:invertIfNegative val="0"/>
            <c:bubble3D val="0"/>
            <c:spPr>
              <a:solidFill>
                <a:schemeClr val="bg1">
                  <a:lumMod val="65000"/>
                </a:schemeClr>
              </a:solidFill>
            </c:spPr>
            <c:extLst>
              <c:ext xmlns:c16="http://schemas.microsoft.com/office/drawing/2014/chart" uri="{C3380CC4-5D6E-409C-BE32-E72D297353CC}">
                <c16:uniqueId val="{00000002-753C-41C9-9018-AFAC5580C52F}"/>
              </c:ext>
            </c:extLst>
          </c:dPt>
          <c:dPt>
            <c:idx val="3"/>
            <c:invertIfNegative val="0"/>
            <c:bubble3D val="0"/>
            <c:spPr>
              <a:solidFill>
                <a:srgbClr val="92D050"/>
              </a:solidFill>
            </c:spPr>
            <c:extLst>
              <c:ext xmlns:c16="http://schemas.microsoft.com/office/drawing/2014/chart" uri="{C3380CC4-5D6E-409C-BE32-E72D297353CC}">
                <c16:uniqueId val="{00000003-753C-41C9-9018-AFAC5580C52F}"/>
              </c:ext>
            </c:extLst>
          </c:dPt>
          <c:dPt>
            <c:idx val="4"/>
            <c:invertIfNegative val="0"/>
            <c:bubble3D val="0"/>
            <c:spPr>
              <a:solidFill>
                <a:srgbClr val="00B050"/>
              </a:solidFill>
            </c:spPr>
            <c:extLst>
              <c:ext xmlns:c16="http://schemas.microsoft.com/office/drawing/2014/chart" uri="{C3380CC4-5D6E-409C-BE32-E72D297353CC}">
                <c16:uniqueId val="{00000004-753C-41C9-9018-AFAC5580C52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Q8a!$A$20:$A$24</c:f>
              <c:strCache>
                <c:ptCount val="5"/>
                <c:pt idx="0">
                  <c:v>NI to REMAIN in UK - I'm 100% certain %</c:v>
                </c:pt>
                <c:pt idx="1">
                  <c:v>NI to REMAIN in UK - My probable vote, but I'm not certain %</c:v>
                </c:pt>
                <c:pt idx="2">
                  <c:v>Don't Know/Not Sure at this point %</c:v>
                </c:pt>
                <c:pt idx="3">
                  <c:v>NI to LEAVE the UK and join a UI - My probable vote, but I'm not certain %</c:v>
                </c:pt>
                <c:pt idx="4">
                  <c:v>NI to LEAVE the UK and join a UI - I'm 100% certain %</c:v>
                </c:pt>
              </c:strCache>
            </c:strRef>
          </c:cat>
          <c:val>
            <c:numRef>
              <c:f>Q8a!$B$20:$B$24</c:f>
              <c:numCache>
                <c:formatCode>0%</c:formatCode>
                <c:ptCount val="5"/>
                <c:pt idx="0">
                  <c:v>0.39</c:v>
                </c:pt>
                <c:pt idx="1">
                  <c:v>0.09</c:v>
                </c:pt>
                <c:pt idx="2">
                  <c:v>0.05</c:v>
                </c:pt>
                <c:pt idx="3">
                  <c:v>0.18</c:v>
                </c:pt>
                <c:pt idx="4">
                  <c:v>0.3</c:v>
                </c:pt>
              </c:numCache>
            </c:numRef>
          </c:val>
          <c:extLst>
            <c:ext xmlns:c16="http://schemas.microsoft.com/office/drawing/2014/chart" uri="{C3380CC4-5D6E-409C-BE32-E72D297353CC}">
              <c16:uniqueId val="{00000005-753C-41C9-9018-AFAC5580C52F}"/>
            </c:ext>
          </c:extLst>
        </c:ser>
        <c:dLbls>
          <c:showLegendKey val="0"/>
          <c:showVal val="0"/>
          <c:showCatName val="0"/>
          <c:showSerName val="0"/>
          <c:showPercent val="0"/>
          <c:showBubbleSize val="0"/>
        </c:dLbls>
        <c:gapWidth val="121"/>
        <c:axId val="176693632"/>
        <c:axId val="176695936"/>
      </c:barChart>
      <c:catAx>
        <c:axId val="176693632"/>
        <c:scaling>
          <c:orientation val="minMax"/>
        </c:scaling>
        <c:delete val="0"/>
        <c:axPos val="b"/>
        <c:numFmt formatCode="General" sourceLinked="0"/>
        <c:majorTickMark val="out"/>
        <c:minorTickMark val="none"/>
        <c:tickLblPos val="nextTo"/>
        <c:crossAx val="176695936"/>
        <c:crosses val="autoZero"/>
        <c:auto val="1"/>
        <c:lblAlgn val="ctr"/>
        <c:lblOffset val="100"/>
        <c:noMultiLvlLbl val="0"/>
      </c:catAx>
      <c:valAx>
        <c:axId val="176695936"/>
        <c:scaling>
          <c:orientation val="minMax"/>
        </c:scaling>
        <c:delete val="0"/>
        <c:axPos val="l"/>
        <c:numFmt formatCode="0%" sourceLinked="1"/>
        <c:majorTickMark val="out"/>
        <c:minorTickMark val="none"/>
        <c:tickLblPos val="nextTo"/>
        <c:crossAx val="17669363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Q8b!$B$19</c:f>
              <c:strCache>
                <c:ptCount val="1"/>
                <c:pt idx="0">
                  <c:v>Share</c:v>
                </c:pt>
              </c:strCache>
            </c:strRef>
          </c:tx>
          <c:invertIfNegative val="0"/>
          <c:dPt>
            <c:idx val="0"/>
            <c:invertIfNegative val="0"/>
            <c:bubble3D val="0"/>
            <c:spPr>
              <a:solidFill>
                <a:srgbClr val="C00000"/>
              </a:solidFill>
            </c:spPr>
            <c:extLst>
              <c:ext xmlns:c16="http://schemas.microsoft.com/office/drawing/2014/chart" uri="{C3380CC4-5D6E-409C-BE32-E72D297353CC}">
                <c16:uniqueId val="{00000000-88CC-4337-A8C5-DB8A16381EEF}"/>
              </c:ext>
            </c:extLst>
          </c:dPt>
          <c:dPt>
            <c:idx val="1"/>
            <c:invertIfNegative val="0"/>
            <c:bubble3D val="0"/>
            <c:spPr>
              <a:solidFill>
                <a:srgbClr val="FFC000"/>
              </a:solidFill>
            </c:spPr>
            <c:extLst>
              <c:ext xmlns:c16="http://schemas.microsoft.com/office/drawing/2014/chart" uri="{C3380CC4-5D6E-409C-BE32-E72D297353CC}">
                <c16:uniqueId val="{00000001-88CC-4337-A8C5-DB8A16381EEF}"/>
              </c:ext>
            </c:extLst>
          </c:dPt>
          <c:dPt>
            <c:idx val="2"/>
            <c:invertIfNegative val="0"/>
            <c:bubble3D val="0"/>
            <c:spPr>
              <a:solidFill>
                <a:schemeClr val="bg1">
                  <a:lumMod val="65000"/>
                </a:schemeClr>
              </a:solidFill>
            </c:spPr>
            <c:extLst>
              <c:ext xmlns:c16="http://schemas.microsoft.com/office/drawing/2014/chart" uri="{C3380CC4-5D6E-409C-BE32-E72D297353CC}">
                <c16:uniqueId val="{00000002-88CC-4337-A8C5-DB8A16381EEF}"/>
              </c:ext>
            </c:extLst>
          </c:dPt>
          <c:dPt>
            <c:idx val="3"/>
            <c:invertIfNegative val="0"/>
            <c:bubble3D val="0"/>
            <c:spPr>
              <a:solidFill>
                <a:srgbClr val="92D050"/>
              </a:solidFill>
            </c:spPr>
            <c:extLst>
              <c:ext xmlns:c16="http://schemas.microsoft.com/office/drawing/2014/chart" uri="{C3380CC4-5D6E-409C-BE32-E72D297353CC}">
                <c16:uniqueId val="{00000003-88CC-4337-A8C5-DB8A16381EEF}"/>
              </c:ext>
            </c:extLst>
          </c:dPt>
          <c:dPt>
            <c:idx val="4"/>
            <c:invertIfNegative val="0"/>
            <c:bubble3D val="0"/>
            <c:spPr>
              <a:solidFill>
                <a:srgbClr val="00B050"/>
              </a:solidFill>
            </c:spPr>
            <c:extLst>
              <c:ext xmlns:c16="http://schemas.microsoft.com/office/drawing/2014/chart" uri="{C3380CC4-5D6E-409C-BE32-E72D297353CC}">
                <c16:uniqueId val="{00000004-88CC-4337-A8C5-DB8A16381E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Q8b!$A$20:$A$24</c:f>
              <c:strCache>
                <c:ptCount val="5"/>
                <c:pt idx="0">
                  <c:v>NI to REMAIN in UK - I'm 100% certain %</c:v>
                </c:pt>
                <c:pt idx="1">
                  <c:v>NI to REMAIN in UK - My probable vote, but I'm not certain %</c:v>
                </c:pt>
                <c:pt idx="2">
                  <c:v>Don't Know/Not Sure at this point %</c:v>
                </c:pt>
                <c:pt idx="3">
                  <c:v>NI to LEAVE the UK and join a UI - My probable vote, but I'm not certain %</c:v>
                </c:pt>
                <c:pt idx="4">
                  <c:v>NI to LEAVE the UK and join a UI - I'm 100% certain %</c:v>
                </c:pt>
              </c:strCache>
            </c:strRef>
          </c:cat>
          <c:val>
            <c:numRef>
              <c:f>Q8b!$B$20:$B$24</c:f>
              <c:numCache>
                <c:formatCode>0%</c:formatCode>
                <c:ptCount val="5"/>
                <c:pt idx="0">
                  <c:v>0.38</c:v>
                </c:pt>
                <c:pt idx="1">
                  <c:v>0.04</c:v>
                </c:pt>
                <c:pt idx="2">
                  <c:v>0.03</c:v>
                </c:pt>
                <c:pt idx="3">
                  <c:v>7.0000000000000007E-2</c:v>
                </c:pt>
                <c:pt idx="4">
                  <c:v>0.48</c:v>
                </c:pt>
              </c:numCache>
            </c:numRef>
          </c:val>
          <c:extLst>
            <c:ext xmlns:c16="http://schemas.microsoft.com/office/drawing/2014/chart" uri="{C3380CC4-5D6E-409C-BE32-E72D297353CC}">
              <c16:uniqueId val="{00000005-88CC-4337-A8C5-DB8A16381EEF}"/>
            </c:ext>
          </c:extLst>
        </c:ser>
        <c:dLbls>
          <c:showLegendKey val="0"/>
          <c:showVal val="0"/>
          <c:showCatName val="0"/>
          <c:showSerName val="0"/>
          <c:showPercent val="0"/>
          <c:showBubbleSize val="0"/>
        </c:dLbls>
        <c:gapWidth val="121"/>
        <c:axId val="190684160"/>
        <c:axId val="190685952"/>
      </c:barChart>
      <c:catAx>
        <c:axId val="190684160"/>
        <c:scaling>
          <c:orientation val="minMax"/>
        </c:scaling>
        <c:delete val="0"/>
        <c:axPos val="b"/>
        <c:numFmt formatCode="General" sourceLinked="0"/>
        <c:majorTickMark val="out"/>
        <c:minorTickMark val="none"/>
        <c:tickLblPos val="nextTo"/>
        <c:crossAx val="190685952"/>
        <c:crosses val="autoZero"/>
        <c:auto val="1"/>
        <c:lblAlgn val="ctr"/>
        <c:lblOffset val="100"/>
        <c:noMultiLvlLbl val="0"/>
      </c:catAx>
      <c:valAx>
        <c:axId val="190685952"/>
        <c:scaling>
          <c:orientation val="minMax"/>
        </c:scaling>
        <c:delete val="0"/>
        <c:axPos val="l"/>
        <c:numFmt formatCode="0%" sourceLinked="1"/>
        <c:majorTickMark val="out"/>
        <c:minorTickMark val="none"/>
        <c:tickLblPos val="nextTo"/>
        <c:crossAx val="19068416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71271</xdr:rowOff>
    </xdr:from>
    <xdr:to>
      <xdr:col>1</xdr:col>
      <xdr:colOff>2880360</xdr:colOff>
      <xdr:row>1</xdr:row>
      <xdr:rowOff>754381</xdr:rowOff>
    </xdr:to>
    <xdr:pic>
      <xdr:nvPicPr>
        <xdr:cNvPr id="3" name="Picture 2">
          <a:extLst>
            <a:ext uri="{FF2B5EF4-FFF2-40B4-BE49-F238E27FC236}">
              <a16:creationId xmlns:a16="http://schemas.microsoft.com/office/drawing/2014/main" id="{70A83ED1-28A8-4481-9322-24B28BBC13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383691"/>
          <a:ext cx="2804160" cy="6831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14</xdr:col>
      <xdr:colOff>590550</xdr:colOff>
      <xdr:row>1</xdr:row>
      <xdr:rowOff>333375</xdr:rowOff>
    </xdr:from>
    <xdr:ext cx="2232000" cy="468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11325225" y="561975"/>
          <a:ext cx="2232000" cy="4680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14</xdr:col>
      <xdr:colOff>600075</xdr:colOff>
      <xdr:row>1</xdr:row>
      <xdr:rowOff>314325</xdr:rowOff>
    </xdr:from>
    <xdr:ext cx="2232000" cy="4680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11315700" y="542925"/>
          <a:ext cx="2232000" cy="4680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533400</xdr:colOff>
      <xdr:row>1</xdr:row>
      <xdr:rowOff>352425</xdr:rowOff>
    </xdr:from>
    <xdr:ext cx="2232000" cy="4680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11134725" y="533400"/>
          <a:ext cx="2232000" cy="4680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14</xdr:col>
      <xdr:colOff>533400</xdr:colOff>
      <xdr:row>1</xdr:row>
      <xdr:rowOff>91440</xdr:rowOff>
    </xdr:from>
    <xdr:ext cx="2232000" cy="468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14714220" y="274320"/>
          <a:ext cx="2232000" cy="4680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15</xdr:col>
      <xdr:colOff>327660</xdr:colOff>
      <xdr:row>1</xdr:row>
      <xdr:rowOff>167640</xdr:rowOff>
    </xdr:from>
    <xdr:ext cx="1729080" cy="39942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17053560" y="373380"/>
          <a:ext cx="1729080" cy="39942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14</xdr:col>
      <xdr:colOff>514350</xdr:colOff>
      <xdr:row>1</xdr:row>
      <xdr:rowOff>123825</xdr:rowOff>
    </xdr:from>
    <xdr:ext cx="2232000" cy="468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12011025" y="352425"/>
          <a:ext cx="2232000" cy="468000"/>
        </a:xfrm>
        <a:prstGeom prst="rect">
          <a:avLst/>
        </a:prstGeom>
      </xdr:spPr>
    </xdr:pic>
    <xdr:clientData/>
  </xdr:oneCellAnchor>
  <xdr:twoCellAnchor>
    <xdr:from>
      <xdr:col>4</xdr:col>
      <xdr:colOff>0</xdr:colOff>
      <xdr:row>18</xdr:row>
      <xdr:rowOff>0</xdr:rowOff>
    </xdr:from>
    <xdr:to>
      <xdr:col>10</xdr:col>
      <xdr:colOff>250032</xdr:colOff>
      <xdr:row>33</xdr:row>
      <xdr:rowOff>35720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14</xdr:col>
      <xdr:colOff>609600</xdr:colOff>
      <xdr:row>1</xdr:row>
      <xdr:rowOff>47625</xdr:rowOff>
    </xdr:from>
    <xdr:ext cx="2232000" cy="4680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12106275" y="276225"/>
          <a:ext cx="2232000" cy="468000"/>
        </a:xfrm>
        <a:prstGeom prst="rect">
          <a:avLst/>
        </a:prstGeom>
      </xdr:spPr>
    </xdr:pic>
    <xdr:clientData/>
  </xdr:oneCellAnchor>
  <xdr:twoCellAnchor>
    <xdr:from>
      <xdr:col>4</xdr:col>
      <xdr:colOff>0</xdr:colOff>
      <xdr:row>18</xdr:row>
      <xdr:rowOff>0</xdr:rowOff>
    </xdr:from>
    <xdr:to>
      <xdr:col>10</xdr:col>
      <xdr:colOff>250032</xdr:colOff>
      <xdr:row>33</xdr:row>
      <xdr:rowOff>35720</xdr:rowOff>
    </xdr:to>
    <xdr:graphicFrame macro="">
      <xdr:nvGraphicFramePr>
        <xdr:cNvPr id="3" name="Chart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14</xdr:col>
      <xdr:colOff>514350</xdr:colOff>
      <xdr:row>1</xdr:row>
      <xdr:rowOff>152400</xdr:rowOff>
    </xdr:from>
    <xdr:ext cx="2232000" cy="4680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12011025" y="333375"/>
          <a:ext cx="2232000" cy="468000"/>
        </a:xfrm>
        <a:prstGeom prst="rect">
          <a:avLst/>
        </a:prstGeom>
      </xdr:spPr>
    </xdr:pic>
    <xdr:clientData/>
  </xdr:oneCellAnchor>
  <xdr:twoCellAnchor>
    <xdr:from>
      <xdr:col>3</xdr:col>
      <xdr:colOff>0</xdr:colOff>
      <xdr:row>18</xdr:row>
      <xdr:rowOff>0</xdr:rowOff>
    </xdr:from>
    <xdr:to>
      <xdr:col>9</xdr:col>
      <xdr:colOff>250032</xdr:colOff>
      <xdr:row>33</xdr:row>
      <xdr:rowOff>35720</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14</xdr:col>
      <xdr:colOff>533400</xdr:colOff>
      <xdr:row>1</xdr:row>
      <xdr:rowOff>76200</xdr:rowOff>
    </xdr:from>
    <xdr:ext cx="2232000" cy="4680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12030075" y="304800"/>
          <a:ext cx="2232000" cy="468000"/>
        </a:xfrm>
        <a:prstGeom prst="rect">
          <a:avLst/>
        </a:prstGeom>
      </xdr:spPr>
    </xdr:pic>
    <xdr:clientData/>
  </xdr:oneCellAnchor>
  <xdr:twoCellAnchor>
    <xdr:from>
      <xdr:col>3</xdr:col>
      <xdr:colOff>0</xdr:colOff>
      <xdr:row>19</xdr:row>
      <xdr:rowOff>0</xdr:rowOff>
    </xdr:from>
    <xdr:to>
      <xdr:col>9</xdr:col>
      <xdr:colOff>250032</xdr:colOff>
      <xdr:row>34</xdr:row>
      <xdr:rowOff>35720</xdr:rowOff>
    </xdr:to>
    <xdr:graphicFrame macro="">
      <xdr:nvGraphicFramePr>
        <xdr:cNvPr id="3" name="Chart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14</xdr:col>
      <xdr:colOff>590550</xdr:colOff>
      <xdr:row>1</xdr:row>
      <xdr:rowOff>123825</xdr:rowOff>
    </xdr:from>
    <xdr:ext cx="2232000" cy="4680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stretch>
          <a:fillRect/>
        </a:stretch>
      </xdr:blipFill>
      <xdr:spPr>
        <a:xfrm>
          <a:off x="12087225" y="352425"/>
          <a:ext cx="2232000" cy="468000"/>
        </a:xfrm>
        <a:prstGeom prst="rect">
          <a:avLst/>
        </a:prstGeom>
      </xdr:spPr>
    </xdr:pic>
    <xdr:clientData/>
  </xdr:oneCellAnchor>
  <xdr:twoCellAnchor>
    <xdr:from>
      <xdr:col>3</xdr:col>
      <xdr:colOff>0</xdr:colOff>
      <xdr:row>19</xdr:row>
      <xdr:rowOff>0</xdr:rowOff>
    </xdr:from>
    <xdr:to>
      <xdr:col>9</xdr:col>
      <xdr:colOff>250032</xdr:colOff>
      <xdr:row>34</xdr:row>
      <xdr:rowOff>35720</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16</xdr:col>
      <xdr:colOff>160754</xdr:colOff>
      <xdr:row>49</xdr:row>
      <xdr:rowOff>29837</xdr:rowOff>
    </xdr:from>
    <xdr:ext cx="1083326" cy="323430"/>
    <xdr:pic>
      <xdr:nvPicPr>
        <xdr:cNvPr id="2" name="Picture 1">
          <a:extLst>
            <a:ext uri="{FF2B5EF4-FFF2-40B4-BE49-F238E27FC236}">
              <a16:creationId xmlns:a16="http://schemas.microsoft.com/office/drawing/2014/main" id="{4D396D83-5868-44AD-B2D9-8E47C38CC701}"/>
            </a:ext>
          </a:extLst>
        </xdr:cNvPr>
        <xdr:cNvPicPr>
          <a:picLocks noChangeAspect="1"/>
        </xdr:cNvPicPr>
      </xdr:nvPicPr>
      <xdr:blipFill>
        <a:blip xmlns:r="http://schemas.openxmlformats.org/officeDocument/2006/relationships" r:embed="rId1" cstate="print"/>
        <a:stretch>
          <a:fillRect/>
        </a:stretch>
      </xdr:blipFill>
      <xdr:spPr>
        <a:xfrm>
          <a:off x="20186114" y="11467457"/>
          <a:ext cx="1083326" cy="323430"/>
        </a:xfrm>
        <a:prstGeom prst="rect">
          <a:avLst/>
        </a:prstGeom>
      </xdr:spPr>
    </xdr:pic>
    <xdr:clientData/>
  </xdr:oneCellAnchor>
  <xdr:oneCellAnchor>
    <xdr:from>
      <xdr:col>16</xdr:col>
      <xdr:colOff>151757</xdr:colOff>
      <xdr:row>3</xdr:row>
      <xdr:rowOff>71701</xdr:rowOff>
    </xdr:from>
    <xdr:ext cx="1083326" cy="323430"/>
    <xdr:pic>
      <xdr:nvPicPr>
        <xdr:cNvPr id="3" name="Picture 2">
          <a:extLst>
            <a:ext uri="{FF2B5EF4-FFF2-40B4-BE49-F238E27FC236}">
              <a16:creationId xmlns:a16="http://schemas.microsoft.com/office/drawing/2014/main" id="{F7965394-62AE-49DD-8B54-92232E2F3297}"/>
            </a:ext>
          </a:extLst>
        </xdr:cNvPr>
        <xdr:cNvPicPr>
          <a:picLocks noChangeAspect="1"/>
        </xdr:cNvPicPr>
      </xdr:nvPicPr>
      <xdr:blipFill>
        <a:blip xmlns:r="http://schemas.openxmlformats.org/officeDocument/2006/relationships" r:embed="rId1" cstate="print"/>
        <a:stretch>
          <a:fillRect/>
        </a:stretch>
      </xdr:blipFill>
      <xdr:spPr>
        <a:xfrm>
          <a:off x="20177117" y="902281"/>
          <a:ext cx="1083326" cy="323430"/>
        </a:xfrm>
        <a:prstGeom prst="rect">
          <a:avLst/>
        </a:prstGeom>
      </xdr:spPr>
    </xdr:pic>
    <xdr:clientData/>
  </xdr:oneCellAnchor>
  <xdr:oneCellAnchor>
    <xdr:from>
      <xdr:col>16</xdr:col>
      <xdr:colOff>79873</xdr:colOff>
      <xdr:row>58</xdr:row>
      <xdr:rowOff>248705</xdr:rowOff>
    </xdr:from>
    <xdr:ext cx="1083326" cy="323430"/>
    <xdr:pic>
      <xdr:nvPicPr>
        <xdr:cNvPr id="4" name="Picture 3">
          <a:extLst>
            <a:ext uri="{FF2B5EF4-FFF2-40B4-BE49-F238E27FC236}">
              <a16:creationId xmlns:a16="http://schemas.microsoft.com/office/drawing/2014/main" id="{31E937CD-CA5C-4F30-A5E2-0741A5346C71}"/>
            </a:ext>
          </a:extLst>
        </xdr:cNvPr>
        <xdr:cNvPicPr>
          <a:picLocks noChangeAspect="1"/>
        </xdr:cNvPicPr>
      </xdr:nvPicPr>
      <xdr:blipFill>
        <a:blip xmlns:r="http://schemas.openxmlformats.org/officeDocument/2006/relationships" r:embed="rId1" cstate="print"/>
        <a:stretch>
          <a:fillRect/>
        </a:stretch>
      </xdr:blipFill>
      <xdr:spPr>
        <a:xfrm>
          <a:off x="16539073" y="14955305"/>
          <a:ext cx="1083326" cy="323430"/>
        </a:xfrm>
        <a:prstGeom prst="rect">
          <a:avLst/>
        </a:prstGeom>
      </xdr:spPr>
    </xdr:pic>
    <xdr:clientData/>
  </xdr:oneCellAnchor>
  <xdr:oneCellAnchor>
    <xdr:from>
      <xdr:col>16</xdr:col>
      <xdr:colOff>89237</xdr:colOff>
      <xdr:row>66</xdr:row>
      <xdr:rowOff>253389</xdr:rowOff>
    </xdr:from>
    <xdr:ext cx="1083326" cy="323430"/>
    <xdr:pic>
      <xdr:nvPicPr>
        <xdr:cNvPr id="5" name="Picture 4">
          <a:extLst>
            <a:ext uri="{FF2B5EF4-FFF2-40B4-BE49-F238E27FC236}">
              <a16:creationId xmlns:a16="http://schemas.microsoft.com/office/drawing/2014/main" id="{FD4B533D-6435-4710-AE67-C969A2B142F3}"/>
            </a:ext>
          </a:extLst>
        </xdr:cNvPr>
        <xdr:cNvPicPr>
          <a:picLocks noChangeAspect="1"/>
        </xdr:cNvPicPr>
      </xdr:nvPicPr>
      <xdr:blipFill>
        <a:blip xmlns:r="http://schemas.openxmlformats.org/officeDocument/2006/relationships" r:embed="rId1" cstate="print"/>
        <a:stretch>
          <a:fillRect/>
        </a:stretch>
      </xdr:blipFill>
      <xdr:spPr>
        <a:xfrm>
          <a:off x="16548437" y="17314569"/>
          <a:ext cx="1083326" cy="323430"/>
        </a:xfrm>
        <a:prstGeom prst="rect">
          <a:avLst/>
        </a:prstGeom>
      </xdr:spPr>
    </xdr:pic>
    <xdr:clientData/>
  </xdr:oneCellAnchor>
  <xdr:oneCellAnchor>
    <xdr:from>
      <xdr:col>16</xdr:col>
      <xdr:colOff>72436</xdr:colOff>
      <xdr:row>76</xdr:row>
      <xdr:rowOff>248706</xdr:rowOff>
    </xdr:from>
    <xdr:ext cx="1083326" cy="323430"/>
    <xdr:pic>
      <xdr:nvPicPr>
        <xdr:cNvPr id="6" name="Picture 5">
          <a:extLst>
            <a:ext uri="{FF2B5EF4-FFF2-40B4-BE49-F238E27FC236}">
              <a16:creationId xmlns:a16="http://schemas.microsoft.com/office/drawing/2014/main" id="{EB934090-5F53-4C7B-98BD-44FD6AECB19F}"/>
            </a:ext>
          </a:extLst>
        </xdr:cNvPr>
        <xdr:cNvPicPr>
          <a:picLocks noChangeAspect="1"/>
        </xdr:cNvPicPr>
      </xdr:nvPicPr>
      <xdr:blipFill>
        <a:blip xmlns:r="http://schemas.openxmlformats.org/officeDocument/2006/relationships" r:embed="rId1" cstate="print"/>
        <a:stretch>
          <a:fillRect/>
        </a:stretch>
      </xdr:blipFill>
      <xdr:spPr>
        <a:xfrm>
          <a:off x="14017036" y="19070106"/>
          <a:ext cx="1083326" cy="323430"/>
        </a:xfrm>
        <a:prstGeom prst="rect">
          <a:avLst/>
        </a:prstGeom>
      </xdr:spPr>
    </xdr:pic>
    <xdr:clientData/>
  </xdr:oneCellAnchor>
  <xdr:oneCellAnchor>
    <xdr:from>
      <xdr:col>16</xdr:col>
      <xdr:colOff>104477</xdr:colOff>
      <xdr:row>86</xdr:row>
      <xdr:rowOff>120727</xdr:rowOff>
    </xdr:from>
    <xdr:ext cx="1083326" cy="323430"/>
    <xdr:pic>
      <xdr:nvPicPr>
        <xdr:cNvPr id="7" name="Picture 6">
          <a:extLst>
            <a:ext uri="{FF2B5EF4-FFF2-40B4-BE49-F238E27FC236}">
              <a16:creationId xmlns:a16="http://schemas.microsoft.com/office/drawing/2014/main" id="{F179EB9C-E369-468F-A4E5-356046DBF52A}"/>
            </a:ext>
          </a:extLst>
        </xdr:cNvPr>
        <xdr:cNvPicPr>
          <a:picLocks noChangeAspect="1"/>
        </xdr:cNvPicPr>
      </xdr:nvPicPr>
      <xdr:blipFill>
        <a:blip xmlns:r="http://schemas.openxmlformats.org/officeDocument/2006/relationships" r:embed="rId1" cstate="print"/>
        <a:stretch>
          <a:fillRect/>
        </a:stretch>
      </xdr:blipFill>
      <xdr:spPr>
        <a:xfrm>
          <a:off x="20129837" y="21380527"/>
          <a:ext cx="1083326" cy="323430"/>
        </a:xfrm>
        <a:prstGeom prst="rect">
          <a:avLst/>
        </a:prstGeom>
      </xdr:spPr>
    </xdr:pic>
    <xdr:clientData/>
  </xdr:oneCellAnchor>
  <xdr:oneCellAnchor>
    <xdr:from>
      <xdr:col>16</xdr:col>
      <xdr:colOff>127521</xdr:colOff>
      <xdr:row>96</xdr:row>
      <xdr:rowOff>140465</xdr:rowOff>
    </xdr:from>
    <xdr:ext cx="1083326" cy="323430"/>
    <xdr:pic>
      <xdr:nvPicPr>
        <xdr:cNvPr id="8" name="Picture 7">
          <a:extLst>
            <a:ext uri="{FF2B5EF4-FFF2-40B4-BE49-F238E27FC236}">
              <a16:creationId xmlns:a16="http://schemas.microsoft.com/office/drawing/2014/main" id="{904A3A9A-8B9E-4FD6-89CA-B0FF3E77C4C9}"/>
            </a:ext>
          </a:extLst>
        </xdr:cNvPr>
        <xdr:cNvPicPr>
          <a:picLocks noChangeAspect="1"/>
        </xdr:cNvPicPr>
      </xdr:nvPicPr>
      <xdr:blipFill>
        <a:blip xmlns:r="http://schemas.openxmlformats.org/officeDocument/2006/relationships" r:embed="rId1" cstate="print"/>
        <a:stretch>
          <a:fillRect/>
        </a:stretch>
      </xdr:blipFill>
      <xdr:spPr>
        <a:xfrm>
          <a:off x="20152881" y="23869145"/>
          <a:ext cx="1083326" cy="323430"/>
        </a:xfrm>
        <a:prstGeom prst="rect">
          <a:avLst/>
        </a:prstGeom>
      </xdr:spPr>
    </xdr:pic>
    <xdr:clientData/>
  </xdr:oneCellAnchor>
  <xdr:oneCellAnchor>
    <xdr:from>
      <xdr:col>16</xdr:col>
      <xdr:colOff>116594</xdr:colOff>
      <xdr:row>106</xdr:row>
      <xdr:rowOff>84003</xdr:rowOff>
    </xdr:from>
    <xdr:ext cx="1083326" cy="323430"/>
    <xdr:pic>
      <xdr:nvPicPr>
        <xdr:cNvPr id="9" name="Picture 8">
          <a:extLst>
            <a:ext uri="{FF2B5EF4-FFF2-40B4-BE49-F238E27FC236}">
              <a16:creationId xmlns:a16="http://schemas.microsoft.com/office/drawing/2014/main" id="{AA01AB2F-A6B7-4FA1-B3A6-E2DAD1B174D9}"/>
            </a:ext>
          </a:extLst>
        </xdr:cNvPr>
        <xdr:cNvPicPr>
          <a:picLocks noChangeAspect="1"/>
        </xdr:cNvPicPr>
      </xdr:nvPicPr>
      <xdr:blipFill>
        <a:blip xmlns:r="http://schemas.openxmlformats.org/officeDocument/2006/relationships" r:embed="rId1" cstate="print"/>
        <a:stretch>
          <a:fillRect/>
        </a:stretch>
      </xdr:blipFill>
      <xdr:spPr>
        <a:xfrm>
          <a:off x="20141954" y="26540643"/>
          <a:ext cx="1083326" cy="323430"/>
        </a:xfrm>
        <a:prstGeom prst="rect">
          <a:avLst/>
        </a:prstGeom>
      </xdr:spPr>
    </xdr:pic>
    <xdr:clientData/>
  </xdr:oneCellAnchor>
  <xdr:oneCellAnchor>
    <xdr:from>
      <xdr:col>16</xdr:col>
      <xdr:colOff>130275</xdr:colOff>
      <xdr:row>116</xdr:row>
      <xdr:rowOff>71701</xdr:rowOff>
    </xdr:from>
    <xdr:ext cx="1083326" cy="323430"/>
    <xdr:pic>
      <xdr:nvPicPr>
        <xdr:cNvPr id="10" name="Picture 9">
          <a:extLst>
            <a:ext uri="{FF2B5EF4-FFF2-40B4-BE49-F238E27FC236}">
              <a16:creationId xmlns:a16="http://schemas.microsoft.com/office/drawing/2014/main" id="{E8860055-A52A-4BE8-8F1A-4442DE2DF3B1}"/>
            </a:ext>
          </a:extLst>
        </xdr:cNvPr>
        <xdr:cNvPicPr>
          <a:picLocks noChangeAspect="1"/>
        </xdr:cNvPicPr>
      </xdr:nvPicPr>
      <xdr:blipFill>
        <a:blip xmlns:r="http://schemas.openxmlformats.org/officeDocument/2006/relationships" r:embed="rId1" cstate="print"/>
        <a:stretch>
          <a:fillRect/>
        </a:stretch>
      </xdr:blipFill>
      <xdr:spPr>
        <a:xfrm>
          <a:off x="20155635" y="29362981"/>
          <a:ext cx="1083326" cy="323430"/>
        </a:xfrm>
        <a:prstGeom prst="rect">
          <a:avLst/>
        </a:prstGeom>
      </xdr:spPr>
    </xdr:pic>
    <xdr:clientData/>
  </xdr:oneCellAnchor>
  <xdr:oneCellAnchor>
    <xdr:from>
      <xdr:col>16</xdr:col>
      <xdr:colOff>139271</xdr:colOff>
      <xdr:row>126</xdr:row>
      <xdr:rowOff>117973</xdr:rowOff>
    </xdr:from>
    <xdr:ext cx="1083326" cy="323430"/>
    <xdr:pic>
      <xdr:nvPicPr>
        <xdr:cNvPr id="11" name="Picture 10">
          <a:extLst>
            <a:ext uri="{FF2B5EF4-FFF2-40B4-BE49-F238E27FC236}">
              <a16:creationId xmlns:a16="http://schemas.microsoft.com/office/drawing/2014/main" id="{874D62CA-A79F-4334-8544-B2D1E2E66B1D}"/>
            </a:ext>
          </a:extLst>
        </xdr:cNvPr>
        <xdr:cNvPicPr>
          <a:picLocks noChangeAspect="1"/>
        </xdr:cNvPicPr>
      </xdr:nvPicPr>
      <xdr:blipFill>
        <a:blip xmlns:r="http://schemas.openxmlformats.org/officeDocument/2006/relationships" r:embed="rId1" cstate="print"/>
        <a:stretch>
          <a:fillRect/>
        </a:stretch>
      </xdr:blipFill>
      <xdr:spPr>
        <a:xfrm>
          <a:off x="20164631" y="31748593"/>
          <a:ext cx="1083326" cy="323430"/>
        </a:xfrm>
        <a:prstGeom prst="rect">
          <a:avLst/>
        </a:prstGeom>
      </xdr:spPr>
    </xdr:pic>
    <xdr:clientData/>
  </xdr:oneCellAnchor>
  <xdr:oneCellAnchor>
    <xdr:from>
      <xdr:col>16</xdr:col>
      <xdr:colOff>120910</xdr:colOff>
      <xdr:row>136</xdr:row>
      <xdr:rowOff>91991</xdr:rowOff>
    </xdr:from>
    <xdr:ext cx="1083326" cy="323430"/>
    <xdr:pic>
      <xdr:nvPicPr>
        <xdr:cNvPr id="12" name="Picture 11">
          <a:extLst>
            <a:ext uri="{FF2B5EF4-FFF2-40B4-BE49-F238E27FC236}">
              <a16:creationId xmlns:a16="http://schemas.microsoft.com/office/drawing/2014/main" id="{F035AA82-6661-4DD3-8C90-EA307F67CD8C}"/>
            </a:ext>
          </a:extLst>
        </xdr:cNvPr>
        <xdr:cNvPicPr>
          <a:picLocks noChangeAspect="1"/>
        </xdr:cNvPicPr>
      </xdr:nvPicPr>
      <xdr:blipFill>
        <a:blip xmlns:r="http://schemas.openxmlformats.org/officeDocument/2006/relationships" r:embed="rId1" cstate="print"/>
        <a:stretch>
          <a:fillRect/>
        </a:stretch>
      </xdr:blipFill>
      <xdr:spPr>
        <a:xfrm>
          <a:off x="20146270" y="34145771"/>
          <a:ext cx="1083326" cy="323430"/>
        </a:xfrm>
        <a:prstGeom prst="rect">
          <a:avLst/>
        </a:prstGeom>
      </xdr:spPr>
    </xdr:pic>
    <xdr:clientData/>
  </xdr:oneCellAnchor>
  <xdr:oneCellAnchor>
    <xdr:from>
      <xdr:col>16</xdr:col>
      <xdr:colOff>128713</xdr:colOff>
      <xdr:row>146</xdr:row>
      <xdr:rowOff>88686</xdr:rowOff>
    </xdr:from>
    <xdr:ext cx="1083326" cy="323430"/>
    <xdr:pic>
      <xdr:nvPicPr>
        <xdr:cNvPr id="13" name="Picture 12">
          <a:extLst>
            <a:ext uri="{FF2B5EF4-FFF2-40B4-BE49-F238E27FC236}">
              <a16:creationId xmlns:a16="http://schemas.microsoft.com/office/drawing/2014/main" id="{D1C7FBF6-A9E2-4F4D-9E4C-D1BE3C8D4B25}"/>
            </a:ext>
          </a:extLst>
        </xdr:cNvPr>
        <xdr:cNvPicPr>
          <a:picLocks noChangeAspect="1"/>
        </xdr:cNvPicPr>
      </xdr:nvPicPr>
      <xdr:blipFill>
        <a:blip xmlns:r="http://schemas.openxmlformats.org/officeDocument/2006/relationships" r:embed="rId1" cstate="print"/>
        <a:stretch>
          <a:fillRect/>
        </a:stretch>
      </xdr:blipFill>
      <xdr:spPr>
        <a:xfrm>
          <a:off x="20154073" y="36565626"/>
          <a:ext cx="1083326" cy="323430"/>
        </a:xfrm>
        <a:prstGeom prst="rect">
          <a:avLst/>
        </a:prstGeom>
      </xdr:spPr>
    </xdr:pic>
    <xdr:clientData/>
  </xdr:oneCellAnchor>
  <xdr:oneCellAnchor>
    <xdr:from>
      <xdr:col>16</xdr:col>
      <xdr:colOff>111730</xdr:colOff>
      <xdr:row>13</xdr:row>
      <xdr:rowOff>32224</xdr:rowOff>
    </xdr:from>
    <xdr:ext cx="1083326" cy="323430"/>
    <xdr:pic>
      <xdr:nvPicPr>
        <xdr:cNvPr id="14" name="Picture 13">
          <a:extLst>
            <a:ext uri="{FF2B5EF4-FFF2-40B4-BE49-F238E27FC236}">
              <a16:creationId xmlns:a16="http://schemas.microsoft.com/office/drawing/2014/main" id="{DFB55884-098F-4D35-8B4C-B30B7EDD8FE5}"/>
            </a:ext>
          </a:extLst>
        </xdr:cNvPr>
        <xdr:cNvPicPr>
          <a:picLocks noChangeAspect="1"/>
        </xdr:cNvPicPr>
      </xdr:nvPicPr>
      <xdr:blipFill>
        <a:blip xmlns:r="http://schemas.openxmlformats.org/officeDocument/2006/relationships" r:embed="rId1" cstate="print"/>
        <a:stretch>
          <a:fillRect/>
        </a:stretch>
      </xdr:blipFill>
      <xdr:spPr>
        <a:xfrm>
          <a:off x="20137090" y="3125944"/>
          <a:ext cx="1083326" cy="323430"/>
        </a:xfrm>
        <a:prstGeom prst="rect">
          <a:avLst/>
        </a:prstGeom>
      </xdr:spPr>
    </xdr:pic>
    <xdr:clientData/>
  </xdr:oneCellAnchor>
  <xdr:oneCellAnchor>
    <xdr:from>
      <xdr:col>16</xdr:col>
      <xdr:colOff>81249</xdr:colOff>
      <xdr:row>24</xdr:row>
      <xdr:rowOff>245401</xdr:rowOff>
    </xdr:from>
    <xdr:ext cx="1083326" cy="323430"/>
    <xdr:pic>
      <xdr:nvPicPr>
        <xdr:cNvPr id="15" name="Picture 14">
          <a:extLst>
            <a:ext uri="{FF2B5EF4-FFF2-40B4-BE49-F238E27FC236}">
              <a16:creationId xmlns:a16="http://schemas.microsoft.com/office/drawing/2014/main" id="{9F32D636-9D07-4D5C-ACFA-6E5D3F1BB7A8}"/>
            </a:ext>
          </a:extLst>
        </xdr:cNvPr>
        <xdr:cNvPicPr>
          <a:picLocks noChangeAspect="1"/>
        </xdr:cNvPicPr>
      </xdr:nvPicPr>
      <xdr:blipFill>
        <a:blip xmlns:r="http://schemas.openxmlformats.org/officeDocument/2006/relationships" r:embed="rId1" cstate="print"/>
        <a:stretch>
          <a:fillRect/>
        </a:stretch>
      </xdr:blipFill>
      <xdr:spPr>
        <a:xfrm>
          <a:off x="20106609" y="5914681"/>
          <a:ext cx="1083326" cy="323430"/>
        </a:xfrm>
        <a:prstGeom prst="rect">
          <a:avLst/>
        </a:prstGeom>
      </xdr:spPr>
    </xdr:pic>
    <xdr:clientData/>
  </xdr:oneCellAnchor>
  <xdr:oneCellAnchor>
    <xdr:from>
      <xdr:col>16</xdr:col>
      <xdr:colOff>72253</xdr:colOff>
      <xdr:row>37</xdr:row>
      <xdr:rowOff>45904</xdr:rowOff>
    </xdr:from>
    <xdr:ext cx="1083326" cy="323430"/>
    <xdr:pic>
      <xdr:nvPicPr>
        <xdr:cNvPr id="16" name="Picture 15">
          <a:extLst>
            <a:ext uri="{FF2B5EF4-FFF2-40B4-BE49-F238E27FC236}">
              <a16:creationId xmlns:a16="http://schemas.microsoft.com/office/drawing/2014/main" id="{5B7000EE-6BCC-4AF8-88F6-5E95AC7324A6}"/>
            </a:ext>
          </a:extLst>
        </xdr:cNvPr>
        <xdr:cNvPicPr>
          <a:picLocks noChangeAspect="1"/>
        </xdr:cNvPicPr>
      </xdr:nvPicPr>
      <xdr:blipFill>
        <a:blip xmlns:r="http://schemas.openxmlformats.org/officeDocument/2006/relationships" r:embed="rId1" cstate="print"/>
        <a:stretch>
          <a:fillRect/>
        </a:stretch>
      </xdr:blipFill>
      <xdr:spPr>
        <a:xfrm>
          <a:off x="20044273" y="9410884"/>
          <a:ext cx="1083326" cy="323430"/>
        </a:xfrm>
        <a:prstGeom prst="rect">
          <a:avLst/>
        </a:prstGeom>
      </xdr:spPr>
    </xdr:pic>
    <xdr:clientData/>
  </xdr:oneCellAnchor>
  <xdr:twoCellAnchor editAs="oneCell">
    <xdr:from>
      <xdr:col>9</xdr:col>
      <xdr:colOff>7620</xdr:colOff>
      <xdr:row>163</xdr:row>
      <xdr:rowOff>53340</xdr:rowOff>
    </xdr:from>
    <xdr:to>
      <xdr:col>17</xdr:col>
      <xdr:colOff>693420</xdr:colOff>
      <xdr:row>173</xdr:row>
      <xdr:rowOff>100330</xdr:rowOff>
    </xdr:to>
    <xdr:pic>
      <xdr:nvPicPr>
        <xdr:cNvPr id="19" name="Picture 18">
          <a:extLst>
            <a:ext uri="{FF2B5EF4-FFF2-40B4-BE49-F238E27FC236}">
              <a16:creationId xmlns:a16="http://schemas.microsoft.com/office/drawing/2014/main" id="{61DCD8C8-656E-47DF-A446-C204FE6D6201}"/>
            </a:ext>
          </a:extLst>
        </xdr:cNvPr>
        <xdr:cNvPicPr/>
      </xdr:nvPicPr>
      <xdr:blipFill>
        <a:blip xmlns:r="http://schemas.openxmlformats.org/officeDocument/2006/relationships" r:embed="rId2"/>
        <a:stretch>
          <a:fillRect/>
        </a:stretch>
      </xdr:blipFill>
      <xdr:spPr>
        <a:xfrm>
          <a:off x="10523220" y="41643300"/>
          <a:ext cx="6355080" cy="187579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14</xdr:col>
      <xdr:colOff>476250</xdr:colOff>
      <xdr:row>0</xdr:row>
      <xdr:rowOff>219075</xdr:rowOff>
    </xdr:from>
    <xdr:ext cx="2232000" cy="4680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14011275" y="219075"/>
          <a:ext cx="2232000" cy="4680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14</xdr:col>
      <xdr:colOff>542925</xdr:colOff>
      <xdr:row>1</xdr:row>
      <xdr:rowOff>295275</xdr:rowOff>
    </xdr:from>
    <xdr:ext cx="2232000" cy="4680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tretch>
          <a:fillRect/>
        </a:stretch>
      </xdr:blipFill>
      <xdr:spPr>
        <a:xfrm>
          <a:off x="14697075" y="523875"/>
          <a:ext cx="2232000" cy="468000"/>
        </a:xfrm>
        <a:prstGeom prst="rect">
          <a:avLst/>
        </a:prstGeom>
      </xdr:spPr>
    </xdr:pic>
    <xdr:clientData/>
  </xdr:oneCellAnchor>
  <xdr:twoCellAnchor>
    <xdr:from>
      <xdr:col>2</xdr:col>
      <xdr:colOff>345282</xdr:colOff>
      <xdr:row>17</xdr:row>
      <xdr:rowOff>130969</xdr:rowOff>
    </xdr:from>
    <xdr:to>
      <xdr:col>8</xdr:col>
      <xdr:colOff>595314</xdr:colOff>
      <xdr:row>32</xdr:row>
      <xdr:rowOff>166689</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14</xdr:col>
      <xdr:colOff>552450</xdr:colOff>
      <xdr:row>1</xdr:row>
      <xdr:rowOff>266700</xdr:rowOff>
    </xdr:from>
    <xdr:ext cx="2232000" cy="468000"/>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tretch>
          <a:fillRect/>
        </a:stretch>
      </xdr:blipFill>
      <xdr:spPr>
        <a:xfrm>
          <a:off x="14706600" y="495300"/>
          <a:ext cx="2232000" cy="468000"/>
        </a:xfrm>
        <a:prstGeom prst="rect">
          <a:avLst/>
        </a:prstGeom>
      </xdr:spPr>
    </xdr:pic>
    <xdr:clientData/>
  </xdr:oneCellAnchor>
  <xdr:twoCellAnchor>
    <xdr:from>
      <xdr:col>2</xdr:col>
      <xdr:colOff>297657</xdr:colOff>
      <xdr:row>18</xdr:row>
      <xdr:rowOff>11906</xdr:rowOff>
    </xdr:from>
    <xdr:to>
      <xdr:col>8</xdr:col>
      <xdr:colOff>547689</xdr:colOff>
      <xdr:row>33</xdr:row>
      <xdr:rowOff>47626</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14</xdr:col>
      <xdr:colOff>581025</xdr:colOff>
      <xdr:row>1</xdr:row>
      <xdr:rowOff>257175</xdr:rowOff>
    </xdr:from>
    <xdr:ext cx="2232000" cy="468000"/>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stretch>
          <a:fillRect/>
        </a:stretch>
      </xdr:blipFill>
      <xdr:spPr>
        <a:xfrm>
          <a:off x="14735175" y="485775"/>
          <a:ext cx="2232000" cy="468000"/>
        </a:xfrm>
        <a:prstGeom prst="rect">
          <a:avLst/>
        </a:prstGeom>
      </xdr:spPr>
    </xdr:pic>
    <xdr:clientData/>
  </xdr:oneCellAnchor>
  <xdr:twoCellAnchor>
    <xdr:from>
      <xdr:col>2</xdr:col>
      <xdr:colOff>440531</xdr:colOff>
      <xdr:row>17</xdr:row>
      <xdr:rowOff>119063</xdr:rowOff>
    </xdr:from>
    <xdr:to>
      <xdr:col>8</xdr:col>
      <xdr:colOff>690563</xdr:colOff>
      <xdr:row>32</xdr:row>
      <xdr:rowOff>154783</xdr:rowOff>
    </xdr:to>
    <xdr:graphicFrame macro="">
      <xdr:nvGraphicFramePr>
        <xdr:cNvPr id="3" name="Chart 2">
          <a:extLst>
            <a:ext uri="{FF2B5EF4-FFF2-40B4-BE49-F238E27FC236}">
              <a16:creationId xmlns:a16="http://schemas.microsoft.com/office/drawing/2014/main" id="{00000000-0008-0000-1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14</xdr:col>
      <xdr:colOff>509381</xdr:colOff>
      <xdr:row>1</xdr:row>
      <xdr:rowOff>179319</xdr:rowOff>
    </xdr:from>
    <xdr:ext cx="2232000" cy="468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2693098" y="411232"/>
          <a:ext cx="2232000" cy="468000"/>
        </a:xfrm>
        <a:prstGeom prst="rect">
          <a:avLst/>
        </a:prstGeom>
      </xdr:spPr>
    </xdr:pic>
    <xdr:clientData/>
  </xdr:oneCellAnchor>
  <xdr:twoCellAnchor>
    <xdr:from>
      <xdr:col>2</xdr:col>
      <xdr:colOff>476251</xdr:colOff>
      <xdr:row>14</xdr:row>
      <xdr:rowOff>23813</xdr:rowOff>
    </xdr:from>
    <xdr:to>
      <xdr:col>9</xdr:col>
      <xdr:colOff>47626</xdr:colOff>
      <xdr:row>28</xdr:row>
      <xdr:rowOff>95250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27627</xdr:colOff>
      <xdr:row>19</xdr:row>
      <xdr:rowOff>172770</xdr:rowOff>
    </xdr:from>
    <xdr:to>
      <xdr:col>11</xdr:col>
      <xdr:colOff>39534</xdr:colOff>
      <xdr:row>34</xdr:row>
      <xdr:rowOff>51068</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533400</xdr:colOff>
      <xdr:row>1</xdr:row>
      <xdr:rowOff>0</xdr:rowOff>
    </xdr:from>
    <xdr:ext cx="2232000" cy="468000"/>
    <xdr:pic>
      <xdr:nvPicPr>
        <xdr:cNvPr id="6" name="Picture 5">
          <a:extLst>
            <a:ext uri="{FF2B5EF4-FFF2-40B4-BE49-F238E27FC236}">
              <a16:creationId xmlns:a16="http://schemas.microsoft.com/office/drawing/2014/main" id="{0CD3704D-BEFE-4452-9B3E-4F9970E007FF}"/>
            </a:ext>
          </a:extLst>
        </xdr:cNvPr>
        <xdr:cNvPicPr>
          <a:picLocks noChangeAspect="1"/>
        </xdr:cNvPicPr>
      </xdr:nvPicPr>
      <xdr:blipFill>
        <a:blip xmlns:r="http://schemas.openxmlformats.org/officeDocument/2006/relationships" r:embed="rId2" cstate="print"/>
        <a:stretch>
          <a:fillRect/>
        </a:stretch>
      </xdr:blipFill>
      <xdr:spPr>
        <a:xfrm>
          <a:off x="18373725" y="180975"/>
          <a:ext cx="2232000" cy="4680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533400</xdr:colOff>
      <xdr:row>0</xdr:row>
      <xdr:rowOff>160020</xdr:rowOff>
    </xdr:from>
    <xdr:ext cx="2232000" cy="468000"/>
    <xdr:pic>
      <xdr:nvPicPr>
        <xdr:cNvPr id="3" name="Picture 2">
          <a:extLst>
            <a:ext uri="{FF2B5EF4-FFF2-40B4-BE49-F238E27FC236}">
              <a16:creationId xmlns:a16="http://schemas.microsoft.com/office/drawing/2014/main" id="{96E7A406-BAB2-4782-AFAD-47ACCF1512BD}"/>
            </a:ext>
          </a:extLst>
        </xdr:cNvPr>
        <xdr:cNvPicPr>
          <a:picLocks noChangeAspect="1"/>
        </xdr:cNvPicPr>
      </xdr:nvPicPr>
      <xdr:blipFill>
        <a:blip xmlns:r="http://schemas.openxmlformats.org/officeDocument/2006/relationships" r:embed="rId1" cstate="print"/>
        <a:stretch>
          <a:fillRect/>
        </a:stretch>
      </xdr:blipFill>
      <xdr:spPr>
        <a:xfrm>
          <a:off x="19781520" y="160020"/>
          <a:ext cx="2232000" cy="468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14</xdr:col>
      <xdr:colOff>554355</xdr:colOff>
      <xdr:row>0</xdr:row>
      <xdr:rowOff>177165</xdr:rowOff>
    </xdr:from>
    <xdr:ext cx="2232000" cy="468000"/>
    <xdr:pic>
      <xdr:nvPicPr>
        <xdr:cNvPr id="3" name="Picture 2">
          <a:extLst>
            <a:ext uri="{FF2B5EF4-FFF2-40B4-BE49-F238E27FC236}">
              <a16:creationId xmlns:a16="http://schemas.microsoft.com/office/drawing/2014/main" id="{402BDF1F-0F46-4F5C-9582-11FA73FCF201}"/>
            </a:ext>
          </a:extLst>
        </xdr:cNvPr>
        <xdr:cNvPicPr>
          <a:picLocks noChangeAspect="1"/>
        </xdr:cNvPicPr>
      </xdr:nvPicPr>
      <xdr:blipFill>
        <a:blip xmlns:r="http://schemas.openxmlformats.org/officeDocument/2006/relationships" r:embed="rId1" cstate="print"/>
        <a:stretch>
          <a:fillRect/>
        </a:stretch>
      </xdr:blipFill>
      <xdr:spPr>
        <a:xfrm>
          <a:off x="16045815" y="177165"/>
          <a:ext cx="2232000" cy="4680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581025</xdr:colOff>
      <xdr:row>1</xdr:row>
      <xdr:rowOff>381000</xdr:rowOff>
    </xdr:from>
    <xdr:ext cx="2232000" cy="468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0782300" y="561975"/>
          <a:ext cx="2232000" cy="4680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14</xdr:col>
      <xdr:colOff>590550</xdr:colOff>
      <xdr:row>1</xdr:row>
      <xdr:rowOff>361950</xdr:rowOff>
    </xdr:from>
    <xdr:ext cx="2232000" cy="468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1210925" y="590550"/>
          <a:ext cx="2232000" cy="468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571500</xdr:colOff>
      <xdr:row>1</xdr:row>
      <xdr:rowOff>247650</xdr:rowOff>
    </xdr:from>
    <xdr:ext cx="2232000" cy="4680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1420475" y="476250"/>
          <a:ext cx="2232000" cy="468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showGridLines="0" tabSelected="1" workbookViewId="0"/>
  </sheetViews>
  <sheetFormatPr defaultRowHeight="14.4" x14ac:dyDescent="0.3"/>
  <cols>
    <col min="1" max="1" width="4.44140625" customWidth="1"/>
    <col min="2" max="2" width="70.6640625" customWidth="1"/>
  </cols>
  <sheetData>
    <row r="1" spans="1:8" ht="16.2" customHeight="1" thickBot="1" x14ac:dyDescent="0.35">
      <c r="A1" s="16"/>
      <c r="B1" s="1"/>
      <c r="C1" s="16"/>
      <c r="D1" s="16"/>
      <c r="E1" s="16"/>
      <c r="F1" s="16"/>
      <c r="G1" s="16"/>
      <c r="H1" s="16"/>
    </row>
    <row r="2" spans="1:8" ht="69.599999999999994" customHeight="1" thickTop="1" x14ac:dyDescent="0.3">
      <c r="A2" s="16"/>
      <c r="B2" s="135"/>
      <c r="C2" s="124"/>
      <c r="D2" s="124"/>
      <c r="E2" s="124"/>
      <c r="F2" s="124"/>
      <c r="G2" s="124"/>
      <c r="H2" s="125"/>
    </row>
    <row r="3" spans="1:8" x14ac:dyDescent="0.3">
      <c r="A3" s="16"/>
      <c r="B3" s="136" t="s">
        <v>602</v>
      </c>
      <c r="C3" s="137"/>
      <c r="D3" s="137"/>
      <c r="E3" s="137"/>
      <c r="F3" s="137"/>
      <c r="G3" s="137"/>
      <c r="H3" s="138"/>
    </row>
    <row r="4" spans="1:8" ht="15.6" x14ac:dyDescent="0.3">
      <c r="A4" s="16"/>
      <c r="B4" s="139" t="s">
        <v>653</v>
      </c>
      <c r="C4" s="140"/>
      <c r="D4" s="140"/>
      <c r="E4" s="140"/>
      <c r="F4" s="140"/>
      <c r="G4" s="140"/>
      <c r="H4" s="141"/>
    </row>
    <row r="5" spans="1:8" x14ac:dyDescent="0.3">
      <c r="A5" s="16"/>
      <c r="B5" s="136" t="s">
        <v>603</v>
      </c>
      <c r="C5" s="142"/>
      <c r="D5" s="142"/>
      <c r="E5" s="142"/>
      <c r="F5" s="143"/>
      <c r="G5" s="143"/>
      <c r="H5" s="144"/>
    </row>
    <row r="6" spans="1:8" ht="163.19999999999999" customHeight="1" x14ac:dyDescent="0.3">
      <c r="A6" s="16"/>
      <c r="B6" s="129" t="s">
        <v>659</v>
      </c>
      <c r="C6" s="130"/>
      <c r="D6" s="130"/>
      <c r="E6" s="130"/>
      <c r="F6" s="130"/>
      <c r="G6" s="130"/>
      <c r="H6" s="131"/>
    </row>
    <row r="7" spans="1:8" ht="193.8" customHeight="1" thickBot="1" x14ac:dyDescent="0.35">
      <c r="A7" s="16"/>
      <c r="B7" s="145" t="s">
        <v>604</v>
      </c>
      <c r="C7" s="146"/>
      <c r="D7" s="146"/>
      <c r="E7" s="146"/>
      <c r="F7" s="146"/>
      <c r="G7" s="146"/>
      <c r="H7" s="147"/>
    </row>
    <row r="8" spans="1:8" ht="77.400000000000006" customHeight="1" thickTop="1" x14ac:dyDescent="0.3">
      <c r="A8" s="16"/>
      <c r="B8" s="122" t="s">
        <v>605</v>
      </c>
      <c r="C8" s="123"/>
      <c r="D8" s="123"/>
      <c r="E8" s="124"/>
      <c r="F8" s="124"/>
      <c r="G8" s="124"/>
      <c r="H8" s="125"/>
    </row>
    <row r="9" spans="1:8" ht="18.600000000000001" customHeight="1" x14ac:dyDescent="0.3">
      <c r="A9" s="16"/>
      <c r="B9" s="126"/>
      <c r="C9" s="127"/>
      <c r="D9" s="127"/>
      <c r="E9" s="127"/>
      <c r="F9" s="127"/>
      <c r="G9" s="127"/>
      <c r="H9" s="128"/>
    </row>
    <row r="10" spans="1:8" ht="47.4" customHeight="1" x14ac:dyDescent="0.3">
      <c r="A10" s="16"/>
      <c r="B10" s="129" t="s">
        <v>606</v>
      </c>
      <c r="C10" s="130"/>
      <c r="D10" s="130"/>
      <c r="E10" s="130"/>
      <c r="F10" s="130"/>
      <c r="G10" s="130"/>
      <c r="H10" s="131"/>
    </row>
    <row r="11" spans="1:8" ht="21" customHeight="1" thickBot="1" x14ac:dyDescent="0.35">
      <c r="A11" s="16"/>
      <c r="B11" s="132"/>
      <c r="C11" s="133"/>
      <c r="D11" s="133"/>
      <c r="E11" s="133"/>
      <c r="F11" s="133"/>
      <c r="G11" s="133"/>
      <c r="H11" s="134"/>
    </row>
    <row r="12" spans="1:8" ht="15" thickTop="1" x14ac:dyDescent="0.3">
      <c r="B12" s="1"/>
    </row>
    <row r="13" spans="1:8" ht="15.6" customHeight="1" x14ac:dyDescent="0.3">
      <c r="B13" s="1"/>
    </row>
    <row r="14" spans="1:8" x14ac:dyDescent="0.3">
      <c r="B14" s="1"/>
    </row>
    <row r="15" spans="1:8" x14ac:dyDescent="0.3">
      <c r="B15" s="1"/>
    </row>
  </sheetData>
  <sheetProtection algorithmName="SHA-512" hashValue="/uIe32LyvOwLq0zmFuGmZDZ49AcKdOOeu0on20q/DPk9kQFV6RdiemiJ4Qh8pRciN0GJOgmBlg97gzJL2EOO7Q==" saltValue="Z+d1ihyX6pRh1pMiguhoAQ==" spinCount="100000" sheet="1" objects="1" scenarios="1"/>
  <mergeCells count="10">
    <mergeCell ref="B8:H8"/>
    <mergeCell ref="B9:H9"/>
    <mergeCell ref="B10:H10"/>
    <mergeCell ref="B11:H11"/>
    <mergeCell ref="B2:H2"/>
    <mergeCell ref="B3:H3"/>
    <mergeCell ref="B4:H4"/>
    <mergeCell ref="B5:H5"/>
    <mergeCell ref="B6:H6"/>
    <mergeCell ref="B7:H7"/>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9"/>
  <sheetViews>
    <sheetView showGridLines="0" zoomScale="80" zoomScaleNormal="80" workbookViewId="0"/>
  </sheetViews>
  <sheetFormatPr defaultRowHeight="14.4" x14ac:dyDescent="0.3"/>
  <cols>
    <col min="1" max="1" width="19.21875" customWidth="1"/>
    <col min="2" max="18" width="10.6640625" customWidth="1"/>
  </cols>
  <sheetData>
    <row r="1" spans="1:18" ht="18" x14ac:dyDescent="0.35">
      <c r="A1" s="113" t="str">
        <f>HYPERLINK("#Contents!A1","Return to Index")</f>
        <v>Return to Index</v>
      </c>
      <c r="C1" s="183" t="s">
        <v>602</v>
      </c>
      <c r="D1" s="184"/>
      <c r="E1" s="184"/>
      <c r="F1" s="184"/>
      <c r="G1" s="184"/>
      <c r="H1" s="184"/>
      <c r="I1" s="184"/>
      <c r="J1" s="184"/>
      <c r="K1" s="184"/>
      <c r="L1" s="184"/>
      <c r="M1" s="184"/>
      <c r="N1" s="184"/>
      <c r="O1" s="184"/>
      <c r="P1" s="185"/>
    </row>
    <row r="2" spans="1:18" ht="53.4" customHeight="1" x14ac:dyDescent="0.3">
      <c r="A2" s="189" t="s">
        <v>576</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293</v>
      </c>
      <c r="E7" s="5" t="s">
        <v>47</v>
      </c>
      <c r="F7" s="5" t="s">
        <v>232</v>
      </c>
      <c r="G7" s="5" t="s">
        <v>41</v>
      </c>
      <c r="H7" s="5" t="s">
        <v>294</v>
      </c>
      <c r="I7" s="5" t="s">
        <v>295</v>
      </c>
      <c r="J7" s="5" t="s">
        <v>146</v>
      </c>
      <c r="K7" s="5" t="s">
        <v>45</v>
      </c>
      <c r="L7" s="5" t="s">
        <v>91</v>
      </c>
      <c r="M7" s="5" t="s">
        <v>47</v>
      </c>
      <c r="N7" s="5" t="s">
        <v>296</v>
      </c>
      <c r="O7" s="5" t="s">
        <v>49</v>
      </c>
      <c r="P7" s="5" t="s">
        <v>297</v>
      </c>
      <c r="Q7" s="5" t="s">
        <v>51</v>
      </c>
      <c r="R7" s="5" t="s">
        <v>149</v>
      </c>
    </row>
    <row r="8" spans="1:18" ht="20.100000000000001" customHeight="1" x14ac:dyDescent="0.3">
      <c r="A8" s="7" t="s">
        <v>190</v>
      </c>
      <c r="B8" s="6" t="s">
        <v>298</v>
      </c>
      <c r="C8" s="6" t="s">
        <v>299</v>
      </c>
      <c r="D8" s="6" t="s">
        <v>300</v>
      </c>
      <c r="E8" s="6" t="s">
        <v>56</v>
      </c>
      <c r="F8" s="6" t="s">
        <v>301</v>
      </c>
      <c r="G8" s="6" t="s">
        <v>264</v>
      </c>
      <c r="H8" s="6" t="s">
        <v>285</v>
      </c>
      <c r="I8" s="6" t="s">
        <v>302</v>
      </c>
      <c r="J8" s="6" t="s">
        <v>303</v>
      </c>
      <c r="K8" s="6" t="s">
        <v>304</v>
      </c>
      <c r="L8" s="6" t="s">
        <v>281</v>
      </c>
      <c r="M8" s="6" t="s">
        <v>283</v>
      </c>
      <c r="N8" s="6" t="s">
        <v>289</v>
      </c>
      <c r="O8" s="6" t="s">
        <v>305</v>
      </c>
      <c r="P8" s="6" t="s">
        <v>246</v>
      </c>
      <c r="Q8" s="6" t="s">
        <v>289</v>
      </c>
      <c r="R8" s="6" t="s">
        <v>306</v>
      </c>
    </row>
    <row r="9" spans="1:18" ht="20.100000000000001" customHeight="1" x14ac:dyDescent="0.3">
      <c r="A9" s="4" t="s">
        <v>222</v>
      </c>
      <c r="B9" s="5" t="s">
        <v>252</v>
      </c>
      <c r="C9" s="5" t="s">
        <v>258</v>
      </c>
      <c r="D9" s="5" t="s">
        <v>251</v>
      </c>
      <c r="E9" s="5" t="s">
        <v>74</v>
      </c>
      <c r="F9" s="5" t="s">
        <v>73</v>
      </c>
      <c r="G9" s="5" t="s">
        <v>105</v>
      </c>
      <c r="H9" s="5" t="s">
        <v>249</v>
      </c>
      <c r="I9" s="5" t="s">
        <v>108</v>
      </c>
      <c r="J9" s="5" t="s">
        <v>108</v>
      </c>
      <c r="K9" s="5" t="s">
        <v>252</v>
      </c>
      <c r="L9" s="5" t="s">
        <v>103</v>
      </c>
      <c r="M9" s="5" t="s">
        <v>307</v>
      </c>
      <c r="N9" s="5" t="s">
        <v>223</v>
      </c>
      <c r="O9" s="5" t="s">
        <v>170</v>
      </c>
      <c r="P9" s="5" t="s">
        <v>75</v>
      </c>
      <c r="Q9" s="5" t="s">
        <v>71</v>
      </c>
      <c r="R9" s="5" t="s">
        <v>109</v>
      </c>
    </row>
    <row r="10" spans="1:18" ht="20.100000000000001" customHeight="1" x14ac:dyDescent="0.3">
      <c r="A10" s="7" t="s">
        <v>214</v>
      </c>
      <c r="B10" s="6" t="s">
        <v>308</v>
      </c>
      <c r="C10" s="6" t="s">
        <v>243</v>
      </c>
      <c r="D10" s="6" t="s">
        <v>264</v>
      </c>
      <c r="E10" s="6" t="s">
        <v>126</v>
      </c>
      <c r="F10" s="6" t="s">
        <v>309</v>
      </c>
      <c r="G10" s="6" t="s">
        <v>310</v>
      </c>
      <c r="H10" s="6" t="s">
        <v>311</v>
      </c>
      <c r="I10" s="6" t="s">
        <v>51</v>
      </c>
      <c r="J10" s="6" t="s">
        <v>312</v>
      </c>
      <c r="K10" s="6" t="s">
        <v>97</v>
      </c>
      <c r="L10" s="6" t="s">
        <v>97</v>
      </c>
      <c r="M10" s="6" t="s">
        <v>204</v>
      </c>
      <c r="N10" s="6" t="s">
        <v>313</v>
      </c>
      <c r="O10" s="6" t="s">
        <v>225</v>
      </c>
      <c r="P10" s="6" t="s">
        <v>215</v>
      </c>
      <c r="Q10" s="6" t="s">
        <v>126</v>
      </c>
      <c r="R10" s="6" t="s">
        <v>314</v>
      </c>
    </row>
    <row r="11" spans="1:18" ht="20.100000000000001" customHeight="1" x14ac:dyDescent="0.3">
      <c r="A11" s="4" t="s">
        <v>228</v>
      </c>
      <c r="B11" s="5" t="s">
        <v>269</v>
      </c>
      <c r="C11" s="5" t="s">
        <v>193</v>
      </c>
      <c r="D11" s="5" t="s">
        <v>209</v>
      </c>
      <c r="E11" s="5" t="s">
        <v>223</v>
      </c>
      <c r="F11" s="5" t="s">
        <v>113</v>
      </c>
      <c r="G11" s="5" t="s">
        <v>209</v>
      </c>
      <c r="H11" s="5" t="s">
        <v>268</v>
      </c>
      <c r="I11" s="5" t="s">
        <v>194</v>
      </c>
      <c r="J11" s="5" t="s">
        <v>211</v>
      </c>
      <c r="K11" s="5" t="s">
        <v>194</v>
      </c>
      <c r="L11" s="5" t="s">
        <v>211</v>
      </c>
      <c r="M11" s="5" t="s">
        <v>111</v>
      </c>
      <c r="N11" s="5" t="s">
        <v>108</v>
      </c>
      <c r="O11" s="5" t="s">
        <v>132</v>
      </c>
      <c r="P11" s="5" t="s">
        <v>136</v>
      </c>
      <c r="Q11" s="5" t="s">
        <v>196</v>
      </c>
      <c r="R11" s="5" t="s">
        <v>249</v>
      </c>
    </row>
    <row r="12" spans="1:18" ht="20.100000000000001" customHeight="1" x14ac:dyDescent="0.3">
      <c r="A12" s="7" t="s">
        <v>118</v>
      </c>
      <c r="B12" s="6" t="s">
        <v>315</v>
      </c>
      <c r="C12" s="6" t="s">
        <v>316</v>
      </c>
      <c r="D12" s="6" t="s">
        <v>317</v>
      </c>
      <c r="E12" s="6" t="s">
        <v>284</v>
      </c>
      <c r="F12" s="6" t="s">
        <v>94</v>
      </c>
      <c r="G12" s="6" t="s">
        <v>30</v>
      </c>
      <c r="H12" s="6" t="s">
        <v>287</v>
      </c>
      <c r="I12" s="6" t="s">
        <v>184</v>
      </c>
      <c r="J12" s="6" t="s">
        <v>201</v>
      </c>
      <c r="K12" s="6" t="s">
        <v>186</v>
      </c>
      <c r="L12" s="6" t="s">
        <v>213</v>
      </c>
      <c r="M12" s="6" t="s">
        <v>95</v>
      </c>
      <c r="N12" s="6" t="s">
        <v>284</v>
      </c>
      <c r="O12" s="6" t="s">
        <v>318</v>
      </c>
      <c r="P12" s="6" t="s">
        <v>89</v>
      </c>
      <c r="Q12" s="6" t="s">
        <v>218</v>
      </c>
      <c r="R12" s="6" t="s">
        <v>95</v>
      </c>
    </row>
    <row r="13" spans="1:18" ht="20.100000000000001" customHeight="1" x14ac:dyDescent="0.3">
      <c r="A13" s="4" t="s">
        <v>208</v>
      </c>
      <c r="B13" s="5" t="s">
        <v>113</v>
      </c>
      <c r="C13" s="5" t="s">
        <v>113</v>
      </c>
      <c r="D13" s="5" t="s">
        <v>193</v>
      </c>
      <c r="E13" s="5" t="s">
        <v>210</v>
      </c>
      <c r="F13" s="5" t="s">
        <v>194</v>
      </c>
      <c r="G13" s="5" t="s">
        <v>194</v>
      </c>
      <c r="H13" s="5" t="s">
        <v>256</v>
      </c>
      <c r="I13" s="5" t="s">
        <v>113</v>
      </c>
      <c r="J13" s="5" t="s">
        <v>196</v>
      </c>
      <c r="K13" s="5" t="s">
        <v>80</v>
      </c>
      <c r="L13" s="5" t="s">
        <v>176</v>
      </c>
      <c r="M13" s="5" t="s">
        <v>109</v>
      </c>
      <c r="N13" s="5" t="s">
        <v>136</v>
      </c>
      <c r="O13" s="5" t="s">
        <v>209</v>
      </c>
      <c r="P13" s="5" t="s">
        <v>271</v>
      </c>
      <c r="Q13" s="5" t="s">
        <v>112</v>
      </c>
      <c r="R13" s="5" t="s">
        <v>132</v>
      </c>
    </row>
    <row r="14" spans="1:18" ht="20.100000000000001" customHeight="1" x14ac:dyDescent="0.3">
      <c r="A14" s="7" t="s">
        <v>150</v>
      </c>
      <c r="B14" s="6" t="s">
        <v>319</v>
      </c>
      <c r="C14" s="6" t="s">
        <v>30</v>
      </c>
      <c r="D14" s="6" t="s">
        <v>320</v>
      </c>
      <c r="E14" s="6" t="s">
        <v>292</v>
      </c>
      <c r="F14" s="6" t="s">
        <v>183</v>
      </c>
      <c r="G14" s="6" t="s">
        <v>181</v>
      </c>
      <c r="H14" s="6" t="s">
        <v>95</v>
      </c>
      <c r="I14" s="6" t="s">
        <v>321</v>
      </c>
      <c r="J14" s="6" t="s">
        <v>206</v>
      </c>
      <c r="K14" s="6" t="s">
        <v>202</v>
      </c>
      <c r="L14" s="6" t="s">
        <v>187</v>
      </c>
      <c r="M14" s="6" t="s">
        <v>123</v>
      </c>
      <c r="N14" s="6" t="s">
        <v>322</v>
      </c>
      <c r="O14" s="6" t="s">
        <v>189</v>
      </c>
      <c r="P14" s="6" t="s">
        <v>121</v>
      </c>
      <c r="Q14" s="6" t="s">
        <v>214</v>
      </c>
      <c r="R14" s="6" t="s">
        <v>318</v>
      </c>
    </row>
    <row r="15" spans="1:18" ht="20.100000000000001" customHeight="1" x14ac:dyDescent="0.3">
      <c r="A15" s="4" t="s">
        <v>165</v>
      </c>
      <c r="B15" s="5" t="s">
        <v>210</v>
      </c>
      <c r="C15" s="5" t="s">
        <v>256</v>
      </c>
      <c r="D15" s="5" t="s">
        <v>196</v>
      </c>
      <c r="E15" s="5" t="s">
        <v>84</v>
      </c>
      <c r="F15" s="5" t="s">
        <v>256</v>
      </c>
      <c r="G15" s="5" t="s">
        <v>80</v>
      </c>
      <c r="H15" s="5" t="s">
        <v>223</v>
      </c>
      <c r="I15" s="5" t="s">
        <v>80</v>
      </c>
      <c r="J15" s="5" t="s">
        <v>133</v>
      </c>
      <c r="K15" s="5" t="s">
        <v>195</v>
      </c>
      <c r="L15" s="5" t="s">
        <v>196</v>
      </c>
      <c r="M15" s="5" t="s">
        <v>112</v>
      </c>
      <c r="N15" s="5" t="s">
        <v>103</v>
      </c>
      <c r="O15" s="5" t="s">
        <v>198</v>
      </c>
      <c r="P15" s="5" t="s">
        <v>198</v>
      </c>
      <c r="Q15" s="5" t="s">
        <v>135</v>
      </c>
      <c r="R15" s="5" t="s">
        <v>270</v>
      </c>
    </row>
    <row r="16" spans="1:18" ht="20.100000000000001" customHeight="1" x14ac:dyDescent="0.3">
      <c r="A16" s="7" t="s">
        <v>129</v>
      </c>
      <c r="B16" s="6" t="s">
        <v>304</v>
      </c>
      <c r="C16" s="6" t="s">
        <v>117</v>
      </c>
      <c r="D16" s="6" t="s">
        <v>323</v>
      </c>
      <c r="E16" s="6" t="s">
        <v>150</v>
      </c>
      <c r="F16" s="6" t="s">
        <v>119</v>
      </c>
      <c r="G16" s="6" t="s">
        <v>160</v>
      </c>
      <c r="H16" s="6" t="s">
        <v>160</v>
      </c>
      <c r="I16" s="6" t="s">
        <v>289</v>
      </c>
      <c r="J16" s="6" t="s">
        <v>290</v>
      </c>
      <c r="K16" s="6" t="s">
        <v>119</v>
      </c>
      <c r="L16" s="6" t="s">
        <v>284</v>
      </c>
      <c r="M16" s="6" t="s">
        <v>215</v>
      </c>
      <c r="N16" s="6" t="s">
        <v>311</v>
      </c>
      <c r="O16" s="6" t="s">
        <v>203</v>
      </c>
      <c r="P16" s="6" t="s">
        <v>212</v>
      </c>
      <c r="Q16" s="6" t="s">
        <v>99</v>
      </c>
      <c r="R16" s="6" t="s">
        <v>324</v>
      </c>
    </row>
    <row r="17" spans="1:18" ht="20.100000000000001" customHeight="1" x14ac:dyDescent="0.3">
      <c r="A17" s="4" t="s">
        <v>229</v>
      </c>
      <c r="B17" s="5" t="s">
        <v>223</v>
      </c>
      <c r="C17" s="5" t="s">
        <v>133</v>
      </c>
      <c r="D17" s="5" t="s">
        <v>196</v>
      </c>
      <c r="E17" s="5" t="s">
        <v>198</v>
      </c>
      <c r="F17" s="5" t="s">
        <v>134</v>
      </c>
      <c r="G17" s="5" t="s">
        <v>223</v>
      </c>
      <c r="H17" s="5" t="s">
        <v>113</v>
      </c>
      <c r="I17" s="5" t="s">
        <v>112</v>
      </c>
      <c r="J17" s="5" t="s">
        <v>223</v>
      </c>
      <c r="K17" s="5" t="s">
        <v>256</v>
      </c>
      <c r="L17" s="5" t="s">
        <v>111</v>
      </c>
      <c r="M17" s="5" t="s">
        <v>113</v>
      </c>
      <c r="N17" s="5" t="s">
        <v>80</v>
      </c>
      <c r="O17" s="5" t="s">
        <v>134</v>
      </c>
      <c r="P17" s="5" t="s">
        <v>134</v>
      </c>
      <c r="Q17" s="5" t="s">
        <v>113</v>
      </c>
      <c r="R17" s="5" t="s">
        <v>256</v>
      </c>
    </row>
    <row r="18" spans="1:18" ht="20.100000000000001" customHeight="1" x14ac:dyDescent="0.3">
      <c r="A18" s="7" t="s">
        <v>177</v>
      </c>
      <c r="B18" s="6" t="s">
        <v>119</v>
      </c>
      <c r="C18" s="6" t="s">
        <v>206</v>
      </c>
      <c r="D18" s="6" t="s">
        <v>120</v>
      </c>
      <c r="E18" s="6" t="s">
        <v>220</v>
      </c>
      <c r="F18" s="6" t="s">
        <v>204</v>
      </c>
      <c r="G18" s="6" t="s">
        <v>122</v>
      </c>
      <c r="H18" s="6" t="s">
        <v>123</v>
      </c>
      <c r="I18" s="6" t="s">
        <v>99</v>
      </c>
      <c r="J18" s="6" t="s">
        <v>129</v>
      </c>
      <c r="K18" s="6" t="s">
        <v>122</v>
      </c>
      <c r="L18" s="6" t="s">
        <v>118</v>
      </c>
      <c r="M18" s="6" t="s">
        <v>214</v>
      </c>
      <c r="N18" s="6" t="s">
        <v>122</v>
      </c>
      <c r="O18" s="6" t="s">
        <v>290</v>
      </c>
      <c r="P18" s="6" t="s">
        <v>206</v>
      </c>
      <c r="Q18" s="6" t="s">
        <v>129</v>
      </c>
      <c r="R18" s="6" t="s">
        <v>124</v>
      </c>
    </row>
    <row r="19" spans="1:18" ht="20.100000000000001" customHeight="1" x14ac:dyDescent="0.3">
      <c r="A19" s="4" t="s">
        <v>192</v>
      </c>
      <c r="B19" s="5" t="s">
        <v>136</v>
      </c>
      <c r="C19" s="5" t="s">
        <v>135</v>
      </c>
      <c r="D19" s="5" t="s">
        <v>136</v>
      </c>
      <c r="E19" s="5" t="s">
        <v>224</v>
      </c>
      <c r="F19" s="5" t="s">
        <v>135</v>
      </c>
      <c r="G19" s="5" t="s">
        <v>135</v>
      </c>
      <c r="H19" s="5" t="s">
        <v>132</v>
      </c>
      <c r="I19" s="5" t="s">
        <v>136</v>
      </c>
      <c r="J19" s="5" t="s">
        <v>198</v>
      </c>
      <c r="K19" s="5" t="s">
        <v>136</v>
      </c>
      <c r="L19" s="5" t="s">
        <v>135</v>
      </c>
      <c r="M19" s="5" t="s">
        <v>198</v>
      </c>
      <c r="N19" s="5" t="s">
        <v>135</v>
      </c>
      <c r="O19" s="5" t="s">
        <v>136</v>
      </c>
      <c r="P19" s="5" t="s">
        <v>135</v>
      </c>
      <c r="Q19" s="5" t="s">
        <v>136</v>
      </c>
      <c r="R19" s="5" t="s">
        <v>136</v>
      </c>
    </row>
  </sheetData>
  <sheetProtection algorithmName="SHA-512" hashValue="UZFD9K4RWOrsSO7eY762PmvhZqi8dKzorBfN8VrZ78vaHo8o3OMU4bq8oWcH0wpJT0jYDiZkEdXsEvSvzOJ3Lg==" saltValue="FtvRyr1eoN0eNf8IJdTcyQ==" spinCount="100000" sheet="1" objects="1" scenarios="1"/>
  <mergeCells count="7">
    <mergeCell ref="C1:P1"/>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9 A8:A1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9"/>
  <sheetViews>
    <sheetView showGridLines="0" zoomScale="80" zoomScaleNormal="80" workbookViewId="0"/>
  </sheetViews>
  <sheetFormatPr defaultRowHeight="14.4" x14ac:dyDescent="0.3"/>
  <cols>
    <col min="1" max="1" width="17.5546875" customWidth="1"/>
    <col min="2" max="18" width="10.6640625" customWidth="1"/>
  </cols>
  <sheetData>
    <row r="1" spans="1:18" ht="18" x14ac:dyDescent="0.35">
      <c r="A1" s="113" t="str">
        <f>HYPERLINK("#Contents!A1","Return to Index")</f>
        <v>Return to Index</v>
      </c>
      <c r="C1" s="183" t="s">
        <v>602</v>
      </c>
      <c r="D1" s="184"/>
      <c r="E1" s="184"/>
      <c r="F1" s="184"/>
      <c r="G1" s="184"/>
      <c r="H1" s="184"/>
      <c r="I1" s="184"/>
      <c r="J1" s="184"/>
      <c r="K1" s="184"/>
      <c r="L1" s="184"/>
      <c r="M1" s="184"/>
      <c r="N1" s="184"/>
      <c r="O1" s="184"/>
      <c r="P1" s="185"/>
    </row>
    <row r="2" spans="1:18" ht="57" customHeight="1" x14ac:dyDescent="0.3">
      <c r="A2" s="189" t="s">
        <v>579</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38</v>
      </c>
      <c r="E7" s="5" t="s">
        <v>29</v>
      </c>
      <c r="F7" s="5" t="s">
        <v>40</v>
      </c>
      <c r="G7" s="5" t="s">
        <v>41</v>
      </c>
      <c r="H7" s="5" t="s">
        <v>42</v>
      </c>
      <c r="I7" s="5" t="s">
        <v>43</v>
      </c>
      <c r="J7" s="5" t="s">
        <v>146</v>
      </c>
      <c r="K7" s="5" t="s">
        <v>45</v>
      </c>
      <c r="L7" s="5" t="s">
        <v>46</v>
      </c>
      <c r="M7" s="5" t="s">
        <v>47</v>
      </c>
      <c r="N7" s="5" t="s">
        <v>296</v>
      </c>
      <c r="O7" s="5" t="s">
        <v>49</v>
      </c>
      <c r="P7" s="5" t="s">
        <v>297</v>
      </c>
      <c r="Q7" s="5" t="s">
        <v>325</v>
      </c>
      <c r="R7" s="5" t="s">
        <v>326</v>
      </c>
    </row>
    <row r="8" spans="1:18" ht="20.100000000000001" customHeight="1" x14ac:dyDescent="0.3">
      <c r="A8" s="7" t="s">
        <v>177</v>
      </c>
      <c r="B8" s="6" t="s">
        <v>327</v>
      </c>
      <c r="C8" s="6" t="s">
        <v>328</v>
      </c>
      <c r="D8" s="6" t="s">
        <v>164</v>
      </c>
      <c r="E8" s="6" t="s">
        <v>65</v>
      </c>
      <c r="F8" s="6" t="s">
        <v>329</v>
      </c>
      <c r="G8" s="6" t="s">
        <v>34</v>
      </c>
      <c r="H8" s="6" t="s">
        <v>330</v>
      </c>
      <c r="I8" s="6" t="s">
        <v>62</v>
      </c>
      <c r="J8" s="6" t="s">
        <v>202</v>
      </c>
      <c r="K8" s="6" t="s">
        <v>331</v>
      </c>
      <c r="L8" s="6" t="s">
        <v>312</v>
      </c>
      <c r="M8" s="6" t="s">
        <v>213</v>
      </c>
      <c r="N8" s="6" t="s">
        <v>116</v>
      </c>
      <c r="O8" s="6" t="s">
        <v>332</v>
      </c>
      <c r="P8" s="6" t="s">
        <v>333</v>
      </c>
      <c r="Q8" s="6" t="s">
        <v>185</v>
      </c>
      <c r="R8" s="6" t="s">
        <v>30</v>
      </c>
    </row>
    <row r="9" spans="1:18" ht="20.100000000000001" customHeight="1" x14ac:dyDescent="0.3">
      <c r="A9" s="4" t="s">
        <v>192</v>
      </c>
      <c r="B9" s="5" t="s">
        <v>267</v>
      </c>
      <c r="C9" s="5" t="s">
        <v>334</v>
      </c>
      <c r="D9" s="5" t="s">
        <v>109</v>
      </c>
      <c r="E9" s="5" t="s">
        <v>104</v>
      </c>
      <c r="F9" s="5" t="s">
        <v>271</v>
      </c>
      <c r="G9" s="5" t="s">
        <v>267</v>
      </c>
      <c r="H9" s="5" t="s">
        <v>270</v>
      </c>
      <c r="I9" s="5" t="s">
        <v>267</v>
      </c>
      <c r="J9" s="5" t="s">
        <v>211</v>
      </c>
      <c r="K9" s="5" t="s">
        <v>106</v>
      </c>
      <c r="L9" s="5" t="s">
        <v>211</v>
      </c>
      <c r="M9" s="5" t="s">
        <v>197</v>
      </c>
      <c r="N9" s="5" t="s">
        <v>131</v>
      </c>
      <c r="O9" s="5" t="s">
        <v>74</v>
      </c>
      <c r="P9" s="5" t="s">
        <v>104</v>
      </c>
      <c r="Q9" s="5" t="s">
        <v>252</v>
      </c>
      <c r="R9" s="5" t="s">
        <v>80</v>
      </c>
    </row>
    <row r="10" spans="1:18" ht="20.100000000000001" customHeight="1" x14ac:dyDescent="0.3">
      <c r="A10" s="7" t="s">
        <v>118</v>
      </c>
      <c r="B10" s="6" t="s">
        <v>335</v>
      </c>
      <c r="C10" s="6" t="s">
        <v>336</v>
      </c>
      <c r="D10" s="6" t="s">
        <v>279</v>
      </c>
      <c r="E10" s="6" t="s">
        <v>284</v>
      </c>
      <c r="F10" s="6" t="s">
        <v>337</v>
      </c>
      <c r="G10" s="6" t="s">
        <v>338</v>
      </c>
      <c r="H10" s="6" t="s">
        <v>202</v>
      </c>
      <c r="I10" s="6" t="s">
        <v>27</v>
      </c>
      <c r="J10" s="6" t="s">
        <v>339</v>
      </c>
      <c r="K10" s="6" t="s">
        <v>128</v>
      </c>
      <c r="L10" s="6" t="s">
        <v>278</v>
      </c>
      <c r="M10" s="6" t="s">
        <v>97</v>
      </c>
      <c r="N10" s="6" t="s">
        <v>340</v>
      </c>
      <c r="O10" s="6" t="s">
        <v>341</v>
      </c>
      <c r="P10" s="6" t="s">
        <v>155</v>
      </c>
      <c r="Q10" s="6" t="s">
        <v>95</v>
      </c>
      <c r="R10" s="6" t="s">
        <v>182</v>
      </c>
    </row>
    <row r="11" spans="1:18" ht="20.100000000000001" customHeight="1" x14ac:dyDescent="0.3">
      <c r="A11" s="4" t="s">
        <v>208</v>
      </c>
      <c r="B11" s="5" t="s">
        <v>270</v>
      </c>
      <c r="C11" s="5" t="s">
        <v>270</v>
      </c>
      <c r="D11" s="5" t="s">
        <v>211</v>
      </c>
      <c r="E11" s="5" t="s">
        <v>210</v>
      </c>
      <c r="F11" s="5" t="s">
        <v>197</v>
      </c>
      <c r="G11" s="5" t="s">
        <v>209</v>
      </c>
      <c r="H11" s="5" t="s">
        <v>109</v>
      </c>
      <c r="I11" s="5" t="s">
        <v>271</v>
      </c>
      <c r="J11" s="5" t="s">
        <v>251</v>
      </c>
      <c r="K11" s="5" t="s">
        <v>193</v>
      </c>
      <c r="L11" s="5" t="s">
        <v>254</v>
      </c>
      <c r="M11" s="5" t="s">
        <v>334</v>
      </c>
      <c r="N11" s="5" t="s">
        <v>131</v>
      </c>
      <c r="O11" s="5" t="s">
        <v>102</v>
      </c>
      <c r="P11" s="5" t="s">
        <v>102</v>
      </c>
      <c r="Q11" s="5" t="s">
        <v>271</v>
      </c>
      <c r="R11" s="5" t="s">
        <v>80</v>
      </c>
    </row>
    <row r="12" spans="1:18" ht="20.100000000000001" customHeight="1" x14ac:dyDescent="0.3">
      <c r="A12" s="7" t="s">
        <v>150</v>
      </c>
      <c r="B12" s="6" t="s">
        <v>342</v>
      </c>
      <c r="C12" s="6" t="s">
        <v>343</v>
      </c>
      <c r="D12" s="6" t="s">
        <v>344</v>
      </c>
      <c r="E12" s="6" t="s">
        <v>204</v>
      </c>
      <c r="F12" s="6" t="s">
        <v>245</v>
      </c>
      <c r="G12" s="6" t="s">
        <v>345</v>
      </c>
      <c r="H12" s="6" t="s">
        <v>94</v>
      </c>
      <c r="I12" s="6" t="s">
        <v>317</v>
      </c>
      <c r="J12" s="6" t="s">
        <v>65</v>
      </c>
      <c r="K12" s="6" t="s">
        <v>163</v>
      </c>
      <c r="L12" s="6" t="s">
        <v>276</v>
      </c>
      <c r="M12" s="6" t="s">
        <v>204</v>
      </c>
      <c r="N12" s="6" t="s">
        <v>308</v>
      </c>
      <c r="O12" s="6" t="s">
        <v>121</v>
      </c>
      <c r="P12" s="6" t="s">
        <v>99</v>
      </c>
      <c r="Q12" s="6" t="s">
        <v>190</v>
      </c>
      <c r="R12" s="6" t="s">
        <v>346</v>
      </c>
    </row>
    <row r="13" spans="1:18" ht="20.100000000000001" customHeight="1" x14ac:dyDescent="0.3">
      <c r="A13" s="4" t="s">
        <v>165</v>
      </c>
      <c r="B13" s="5" t="s">
        <v>176</v>
      </c>
      <c r="C13" s="5" t="s">
        <v>196</v>
      </c>
      <c r="D13" s="5" t="s">
        <v>271</v>
      </c>
      <c r="E13" s="5" t="s">
        <v>111</v>
      </c>
      <c r="F13" s="5" t="s">
        <v>193</v>
      </c>
      <c r="G13" s="5" t="s">
        <v>270</v>
      </c>
      <c r="H13" s="5" t="s">
        <v>271</v>
      </c>
      <c r="I13" s="5" t="s">
        <v>194</v>
      </c>
      <c r="J13" s="5" t="s">
        <v>271</v>
      </c>
      <c r="K13" s="5" t="s">
        <v>266</v>
      </c>
      <c r="L13" s="5" t="s">
        <v>109</v>
      </c>
      <c r="M13" s="5" t="s">
        <v>111</v>
      </c>
      <c r="N13" s="5" t="s">
        <v>258</v>
      </c>
      <c r="O13" s="5" t="s">
        <v>198</v>
      </c>
      <c r="P13" s="5" t="s">
        <v>135</v>
      </c>
      <c r="Q13" s="5" t="s">
        <v>132</v>
      </c>
      <c r="R13" s="5" t="s">
        <v>334</v>
      </c>
    </row>
    <row r="14" spans="1:18" ht="20.100000000000001" customHeight="1" x14ac:dyDescent="0.3">
      <c r="A14" s="7" t="s">
        <v>214</v>
      </c>
      <c r="B14" s="6" t="s">
        <v>347</v>
      </c>
      <c r="C14" s="6" t="s">
        <v>321</v>
      </c>
      <c r="D14" s="6" t="s">
        <v>303</v>
      </c>
      <c r="E14" s="6" t="s">
        <v>348</v>
      </c>
      <c r="F14" s="6" t="s">
        <v>202</v>
      </c>
      <c r="G14" s="6" t="s">
        <v>289</v>
      </c>
      <c r="H14" s="6" t="s">
        <v>288</v>
      </c>
      <c r="I14" s="6" t="s">
        <v>349</v>
      </c>
      <c r="J14" s="6" t="s">
        <v>124</v>
      </c>
      <c r="K14" s="6" t="s">
        <v>289</v>
      </c>
      <c r="L14" s="6" t="s">
        <v>288</v>
      </c>
      <c r="M14" s="6" t="s">
        <v>118</v>
      </c>
      <c r="N14" s="6" t="s">
        <v>350</v>
      </c>
      <c r="O14" s="6" t="s">
        <v>125</v>
      </c>
      <c r="P14" s="6" t="s">
        <v>99</v>
      </c>
      <c r="Q14" s="6" t="s">
        <v>177</v>
      </c>
      <c r="R14" s="6" t="s">
        <v>350</v>
      </c>
    </row>
    <row r="15" spans="1:18" ht="20.100000000000001" customHeight="1" x14ac:dyDescent="0.3">
      <c r="A15" s="4" t="s">
        <v>228</v>
      </c>
      <c r="B15" s="5" t="s">
        <v>210</v>
      </c>
      <c r="C15" s="5" t="s">
        <v>223</v>
      </c>
      <c r="D15" s="5" t="s">
        <v>193</v>
      </c>
      <c r="E15" s="5" t="s">
        <v>270</v>
      </c>
      <c r="F15" s="5" t="s">
        <v>80</v>
      </c>
      <c r="G15" s="5" t="s">
        <v>80</v>
      </c>
      <c r="H15" s="5" t="s">
        <v>111</v>
      </c>
      <c r="I15" s="5" t="s">
        <v>210</v>
      </c>
      <c r="J15" s="5" t="s">
        <v>134</v>
      </c>
      <c r="K15" s="5" t="s">
        <v>113</v>
      </c>
      <c r="L15" s="5" t="s">
        <v>256</v>
      </c>
      <c r="M15" s="5" t="s">
        <v>132</v>
      </c>
      <c r="N15" s="5" t="s">
        <v>103</v>
      </c>
      <c r="O15" s="5" t="s">
        <v>135</v>
      </c>
      <c r="P15" s="5" t="s">
        <v>135</v>
      </c>
      <c r="Q15" s="5" t="s">
        <v>133</v>
      </c>
      <c r="R15" s="5" t="s">
        <v>266</v>
      </c>
    </row>
    <row r="16" spans="1:18" ht="20.100000000000001" customHeight="1" x14ac:dyDescent="0.3">
      <c r="A16" s="7" t="s">
        <v>190</v>
      </c>
      <c r="B16" s="6" t="s">
        <v>219</v>
      </c>
      <c r="C16" s="6" t="s">
        <v>116</v>
      </c>
      <c r="D16" s="6" t="s">
        <v>276</v>
      </c>
      <c r="E16" s="6" t="s">
        <v>118</v>
      </c>
      <c r="F16" s="6" t="s">
        <v>217</v>
      </c>
      <c r="G16" s="6" t="s">
        <v>226</v>
      </c>
      <c r="H16" s="6" t="s">
        <v>126</v>
      </c>
      <c r="I16" s="6" t="s">
        <v>290</v>
      </c>
      <c r="J16" s="6" t="s">
        <v>99</v>
      </c>
      <c r="K16" s="6" t="s">
        <v>125</v>
      </c>
      <c r="L16" s="6" t="s">
        <v>284</v>
      </c>
      <c r="M16" s="6" t="s">
        <v>126</v>
      </c>
      <c r="N16" s="6" t="s">
        <v>215</v>
      </c>
      <c r="O16" s="6" t="s">
        <v>127</v>
      </c>
      <c r="P16" s="6" t="s">
        <v>116</v>
      </c>
      <c r="Q16" s="6" t="s">
        <v>216</v>
      </c>
      <c r="R16" s="6" t="s">
        <v>225</v>
      </c>
    </row>
    <row r="17" spans="1:18" ht="20.100000000000001" customHeight="1" x14ac:dyDescent="0.3">
      <c r="A17" s="4" t="s">
        <v>222</v>
      </c>
      <c r="B17" s="5" t="s">
        <v>131</v>
      </c>
      <c r="C17" s="5" t="s">
        <v>132</v>
      </c>
      <c r="D17" s="5" t="s">
        <v>134</v>
      </c>
      <c r="E17" s="5" t="s">
        <v>132</v>
      </c>
      <c r="F17" s="5" t="s">
        <v>133</v>
      </c>
      <c r="G17" s="5" t="s">
        <v>131</v>
      </c>
      <c r="H17" s="5" t="s">
        <v>131</v>
      </c>
      <c r="I17" s="5" t="s">
        <v>132</v>
      </c>
      <c r="J17" s="5" t="s">
        <v>134</v>
      </c>
      <c r="K17" s="5" t="s">
        <v>131</v>
      </c>
      <c r="L17" s="5" t="s">
        <v>111</v>
      </c>
      <c r="M17" s="5" t="s">
        <v>223</v>
      </c>
      <c r="N17" s="5" t="s">
        <v>132</v>
      </c>
      <c r="O17" s="5" t="s">
        <v>131</v>
      </c>
      <c r="P17" s="5" t="s">
        <v>131</v>
      </c>
      <c r="Q17" s="5" t="s">
        <v>109</v>
      </c>
      <c r="R17" s="5" t="s">
        <v>132</v>
      </c>
    </row>
    <row r="18" spans="1:18" ht="20.100000000000001" customHeight="1" x14ac:dyDescent="0.3">
      <c r="A18" s="7" t="s">
        <v>129</v>
      </c>
      <c r="B18" s="6" t="s">
        <v>88</v>
      </c>
      <c r="C18" s="6" t="s">
        <v>287</v>
      </c>
      <c r="D18" s="6" t="s">
        <v>287</v>
      </c>
      <c r="E18" s="6" t="s">
        <v>214</v>
      </c>
      <c r="F18" s="6" t="s">
        <v>124</v>
      </c>
      <c r="G18" s="6" t="s">
        <v>189</v>
      </c>
      <c r="H18" s="6" t="s">
        <v>127</v>
      </c>
      <c r="I18" s="6" t="s">
        <v>351</v>
      </c>
      <c r="J18" s="6" t="s">
        <v>177</v>
      </c>
      <c r="K18" s="6" t="s">
        <v>218</v>
      </c>
      <c r="L18" s="6" t="s">
        <v>189</v>
      </c>
      <c r="M18" s="6" t="s">
        <v>190</v>
      </c>
      <c r="N18" s="6" t="s">
        <v>292</v>
      </c>
      <c r="O18" s="6" t="s">
        <v>226</v>
      </c>
      <c r="P18" s="6" t="s">
        <v>216</v>
      </c>
      <c r="Q18" s="6" t="s">
        <v>214</v>
      </c>
      <c r="R18" s="6" t="s">
        <v>276</v>
      </c>
    </row>
    <row r="19" spans="1:18" ht="20.100000000000001" customHeight="1" x14ac:dyDescent="0.3">
      <c r="A19" s="4" t="s">
        <v>229</v>
      </c>
      <c r="B19" s="5" t="s">
        <v>131</v>
      </c>
      <c r="C19" s="5" t="s">
        <v>131</v>
      </c>
      <c r="D19" s="5" t="s">
        <v>131</v>
      </c>
      <c r="E19" s="5" t="s">
        <v>135</v>
      </c>
      <c r="F19" s="5" t="s">
        <v>132</v>
      </c>
      <c r="G19" s="5" t="s">
        <v>135</v>
      </c>
      <c r="H19" s="5" t="s">
        <v>210</v>
      </c>
      <c r="I19" s="5" t="s">
        <v>134</v>
      </c>
      <c r="J19" s="5" t="s">
        <v>136</v>
      </c>
      <c r="K19" s="5" t="s">
        <v>136</v>
      </c>
      <c r="L19" s="5" t="s">
        <v>132</v>
      </c>
      <c r="M19" s="5" t="s">
        <v>136</v>
      </c>
      <c r="N19" s="5" t="s">
        <v>134</v>
      </c>
      <c r="O19" s="5" t="s">
        <v>132</v>
      </c>
      <c r="P19" s="5" t="s">
        <v>136</v>
      </c>
      <c r="Q19" s="5" t="s">
        <v>135</v>
      </c>
      <c r="R19" s="5" t="s">
        <v>134</v>
      </c>
    </row>
  </sheetData>
  <sheetProtection algorithmName="SHA-512" hashValue="PeFzi+6bdsi/Pmwge9bl1xhatk5cFOWP07mo0bgX43avG+MJ4NjcpqULXebjh0B7nQWi4N7sZ9TqVXketdklXQ==" saltValue="N/TVMtPRyKCc2uDW74ckCA==" spinCount="100000" sheet="1" objects="1" scenarios="1"/>
  <mergeCells count="7">
    <mergeCell ref="C1:P1"/>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A8:A19 B6:R1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9"/>
  <sheetViews>
    <sheetView showGridLines="0" zoomScale="80" zoomScaleNormal="80" workbookViewId="0"/>
  </sheetViews>
  <sheetFormatPr defaultRowHeight="14.4" x14ac:dyDescent="0.3"/>
  <cols>
    <col min="1" max="1" width="17.21875" customWidth="1"/>
    <col min="2" max="18" width="10.6640625" customWidth="1"/>
  </cols>
  <sheetData>
    <row r="1" spans="1:18" ht="18" x14ac:dyDescent="0.35">
      <c r="A1" s="113" t="str">
        <f>HYPERLINK("#Contents!A1","Return to Index")</f>
        <v>Return to Index</v>
      </c>
      <c r="C1" s="183" t="s">
        <v>602</v>
      </c>
      <c r="D1" s="184"/>
      <c r="E1" s="184"/>
      <c r="F1" s="184"/>
      <c r="G1" s="184"/>
      <c r="H1" s="184"/>
      <c r="I1" s="184"/>
      <c r="J1" s="184"/>
      <c r="K1" s="184"/>
      <c r="L1" s="184"/>
      <c r="M1" s="184"/>
      <c r="N1" s="184"/>
      <c r="O1" s="184"/>
      <c r="P1" s="185"/>
    </row>
    <row r="2" spans="1:18" ht="51.6" customHeight="1" x14ac:dyDescent="0.3">
      <c r="A2" s="189" t="s">
        <v>580</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38</v>
      </c>
      <c r="E7" s="5" t="s">
        <v>39</v>
      </c>
      <c r="F7" s="5" t="s">
        <v>232</v>
      </c>
      <c r="G7" s="5" t="s">
        <v>41</v>
      </c>
      <c r="H7" s="5" t="s">
        <v>233</v>
      </c>
      <c r="I7" s="5" t="s">
        <v>43</v>
      </c>
      <c r="J7" s="5" t="s">
        <v>352</v>
      </c>
      <c r="K7" s="5" t="s">
        <v>45</v>
      </c>
      <c r="L7" s="5" t="s">
        <v>46</v>
      </c>
      <c r="M7" s="5" t="s">
        <v>47</v>
      </c>
      <c r="N7" s="5" t="s">
        <v>296</v>
      </c>
      <c r="O7" s="5" t="s">
        <v>234</v>
      </c>
      <c r="P7" s="5" t="s">
        <v>50</v>
      </c>
      <c r="Q7" s="5" t="s">
        <v>325</v>
      </c>
      <c r="R7" s="5" t="s">
        <v>35</v>
      </c>
    </row>
    <row r="8" spans="1:18" ht="20.100000000000001" customHeight="1" x14ac:dyDescent="0.3">
      <c r="A8" s="7" t="s">
        <v>129</v>
      </c>
      <c r="B8" s="6" t="s">
        <v>66</v>
      </c>
      <c r="C8" s="6" t="s">
        <v>60</v>
      </c>
      <c r="D8" s="6" t="s">
        <v>353</v>
      </c>
      <c r="E8" s="6" t="s">
        <v>340</v>
      </c>
      <c r="F8" s="6" t="s">
        <v>354</v>
      </c>
      <c r="G8" s="6" t="s">
        <v>355</v>
      </c>
      <c r="H8" s="6" t="s">
        <v>356</v>
      </c>
      <c r="I8" s="6" t="s">
        <v>302</v>
      </c>
      <c r="J8" s="6" t="s">
        <v>29</v>
      </c>
      <c r="K8" s="6" t="s">
        <v>357</v>
      </c>
      <c r="L8" s="6" t="s">
        <v>343</v>
      </c>
      <c r="M8" s="6" t="s">
        <v>22</v>
      </c>
      <c r="N8" s="6" t="s">
        <v>358</v>
      </c>
      <c r="O8" s="6" t="s">
        <v>359</v>
      </c>
      <c r="P8" s="6" t="s">
        <v>360</v>
      </c>
      <c r="Q8" s="6" t="s">
        <v>227</v>
      </c>
      <c r="R8" s="6" t="s">
        <v>314</v>
      </c>
    </row>
    <row r="9" spans="1:18" ht="20.100000000000001" customHeight="1" x14ac:dyDescent="0.3">
      <c r="A9" s="4" t="s">
        <v>229</v>
      </c>
      <c r="B9" s="5" t="s">
        <v>361</v>
      </c>
      <c r="C9" s="5" t="s">
        <v>167</v>
      </c>
      <c r="D9" s="5" t="s">
        <v>250</v>
      </c>
      <c r="E9" s="5" t="s">
        <v>269</v>
      </c>
      <c r="F9" s="5" t="s">
        <v>167</v>
      </c>
      <c r="G9" s="5" t="s">
        <v>108</v>
      </c>
      <c r="H9" s="5" t="s">
        <v>171</v>
      </c>
      <c r="I9" s="5" t="s">
        <v>108</v>
      </c>
      <c r="J9" s="5" t="s">
        <v>362</v>
      </c>
      <c r="K9" s="5" t="s">
        <v>249</v>
      </c>
      <c r="L9" s="5" t="s">
        <v>73</v>
      </c>
      <c r="M9" s="5" t="s">
        <v>73</v>
      </c>
      <c r="N9" s="5" t="s">
        <v>249</v>
      </c>
      <c r="O9" s="5" t="s">
        <v>255</v>
      </c>
      <c r="P9" s="5" t="s">
        <v>257</v>
      </c>
      <c r="Q9" s="5" t="s">
        <v>257</v>
      </c>
      <c r="R9" s="5" t="s">
        <v>249</v>
      </c>
    </row>
    <row r="10" spans="1:18" ht="20.100000000000001" customHeight="1" x14ac:dyDescent="0.3">
      <c r="A10" s="7" t="s">
        <v>214</v>
      </c>
      <c r="B10" s="6" t="s">
        <v>332</v>
      </c>
      <c r="C10" s="6" t="s">
        <v>265</v>
      </c>
      <c r="D10" s="6" t="s">
        <v>337</v>
      </c>
      <c r="E10" s="6" t="s">
        <v>283</v>
      </c>
      <c r="F10" s="6" t="s">
        <v>200</v>
      </c>
      <c r="G10" s="6" t="s">
        <v>363</v>
      </c>
      <c r="H10" s="6" t="s">
        <v>227</v>
      </c>
      <c r="I10" s="6" t="s">
        <v>61</v>
      </c>
      <c r="J10" s="6" t="s">
        <v>289</v>
      </c>
      <c r="K10" s="6" t="s">
        <v>364</v>
      </c>
      <c r="L10" s="6" t="s">
        <v>276</v>
      </c>
      <c r="M10" s="6" t="s">
        <v>127</v>
      </c>
      <c r="N10" s="6" t="s">
        <v>281</v>
      </c>
      <c r="O10" s="6" t="s">
        <v>365</v>
      </c>
      <c r="P10" s="6" t="s">
        <v>300</v>
      </c>
      <c r="Q10" s="6" t="s">
        <v>340</v>
      </c>
      <c r="R10" s="6" t="s">
        <v>366</v>
      </c>
    </row>
    <row r="11" spans="1:18" ht="20.100000000000001" customHeight="1" x14ac:dyDescent="0.3">
      <c r="A11" s="4" t="s">
        <v>228</v>
      </c>
      <c r="B11" s="5" t="s">
        <v>211</v>
      </c>
      <c r="C11" s="5" t="s">
        <v>211</v>
      </c>
      <c r="D11" s="5" t="s">
        <v>211</v>
      </c>
      <c r="E11" s="5" t="s">
        <v>73</v>
      </c>
      <c r="F11" s="5" t="s">
        <v>266</v>
      </c>
      <c r="G11" s="5" t="s">
        <v>211</v>
      </c>
      <c r="H11" s="5" t="s">
        <v>195</v>
      </c>
      <c r="I11" s="5" t="s">
        <v>266</v>
      </c>
      <c r="J11" s="5" t="s">
        <v>266</v>
      </c>
      <c r="K11" s="5" t="s">
        <v>253</v>
      </c>
      <c r="L11" s="5" t="s">
        <v>109</v>
      </c>
      <c r="M11" s="5" t="s">
        <v>271</v>
      </c>
      <c r="N11" s="5" t="s">
        <v>80</v>
      </c>
      <c r="O11" s="5" t="s">
        <v>105</v>
      </c>
      <c r="P11" s="5" t="s">
        <v>254</v>
      </c>
      <c r="Q11" s="5" t="s">
        <v>84</v>
      </c>
      <c r="R11" s="5" t="s">
        <v>195</v>
      </c>
    </row>
    <row r="12" spans="1:18" ht="20.100000000000001" customHeight="1" x14ac:dyDescent="0.3">
      <c r="A12" s="7" t="s">
        <v>190</v>
      </c>
      <c r="B12" s="6" t="s">
        <v>367</v>
      </c>
      <c r="C12" s="6" t="s">
        <v>368</v>
      </c>
      <c r="D12" s="6" t="s">
        <v>369</v>
      </c>
      <c r="E12" s="6" t="s">
        <v>348</v>
      </c>
      <c r="F12" s="6" t="s">
        <v>370</v>
      </c>
      <c r="G12" s="6" t="s">
        <v>219</v>
      </c>
      <c r="H12" s="6" t="s">
        <v>225</v>
      </c>
      <c r="I12" s="6" t="s">
        <v>371</v>
      </c>
      <c r="J12" s="6" t="s">
        <v>124</v>
      </c>
      <c r="K12" s="6" t="s">
        <v>321</v>
      </c>
      <c r="L12" s="6" t="s">
        <v>372</v>
      </c>
      <c r="M12" s="6" t="s">
        <v>99</v>
      </c>
      <c r="N12" s="6" t="s">
        <v>373</v>
      </c>
      <c r="O12" s="6" t="s">
        <v>97</v>
      </c>
      <c r="P12" s="6" t="s">
        <v>22</v>
      </c>
      <c r="Q12" s="6" t="s">
        <v>126</v>
      </c>
      <c r="R12" s="6" t="s">
        <v>374</v>
      </c>
    </row>
    <row r="13" spans="1:18" ht="20.100000000000001" customHeight="1" x14ac:dyDescent="0.3">
      <c r="A13" s="4" t="s">
        <v>222</v>
      </c>
      <c r="B13" s="5" t="s">
        <v>113</v>
      </c>
      <c r="C13" s="5" t="s">
        <v>113</v>
      </c>
      <c r="D13" s="5" t="s">
        <v>113</v>
      </c>
      <c r="E13" s="5" t="s">
        <v>270</v>
      </c>
      <c r="F13" s="5" t="s">
        <v>195</v>
      </c>
      <c r="G13" s="5" t="s">
        <v>113</v>
      </c>
      <c r="H13" s="5" t="s">
        <v>112</v>
      </c>
      <c r="I13" s="5" t="s">
        <v>193</v>
      </c>
      <c r="J13" s="5" t="s">
        <v>134</v>
      </c>
      <c r="K13" s="5" t="s">
        <v>176</v>
      </c>
      <c r="L13" s="5" t="s">
        <v>109</v>
      </c>
      <c r="M13" s="5" t="s">
        <v>256</v>
      </c>
      <c r="N13" s="5" t="s">
        <v>271</v>
      </c>
      <c r="O13" s="5" t="s">
        <v>111</v>
      </c>
      <c r="P13" s="5" t="s">
        <v>223</v>
      </c>
      <c r="Q13" s="5" t="s">
        <v>210</v>
      </c>
      <c r="R13" s="5" t="s">
        <v>266</v>
      </c>
    </row>
    <row r="14" spans="1:18" ht="20.100000000000001" customHeight="1" x14ac:dyDescent="0.3">
      <c r="A14" s="7" t="s">
        <v>118</v>
      </c>
      <c r="B14" s="6" t="s">
        <v>375</v>
      </c>
      <c r="C14" s="6" t="s">
        <v>321</v>
      </c>
      <c r="D14" s="6" t="s">
        <v>370</v>
      </c>
      <c r="E14" s="6" t="s">
        <v>123</v>
      </c>
      <c r="F14" s="6" t="s">
        <v>227</v>
      </c>
      <c r="G14" s="6" t="s">
        <v>227</v>
      </c>
      <c r="H14" s="6" t="s">
        <v>351</v>
      </c>
      <c r="I14" s="6" t="s">
        <v>221</v>
      </c>
      <c r="J14" s="6" t="s">
        <v>215</v>
      </c>
      <c r="K14" s="6" t="s">
        <v>217</v>
      </c>
      <c r="L14" s="6" t="s">
        <v>215</v>
      </c>
      <c r="M14" s="6" t="s">
        <v>99</v>
      </c>
      <c r="N14" s="6" t="s">
        <v>376</v>
      </c>
      <c r="O14" s="6" t="s">
        <v>117</v>
      </c>
      <c r="P14" s="6" t="s">
        <v>340</v>
      </c>
      <c r="Q14" s="6" t="s">
        <v>214</v>
      </c>
      <c r="R14" s="6" t="s">
        <v>90</v>
      </c>
    </row>
    <row r="15" spans="1:18" ht="20.100000000000001" customHeight="1" x14ac:dyDescent="0.3">
      <c r="A15" s="4" t="s">
        <v>208</v>
      </c>
      <c r="B15" s="5" t="s">
        <v>80</v>
      </c>
      <c r="C15" s="5" t="s">
        <v>223</v>
      </c>
      <c r="D15" s="5" t="s">
        <v>210</v>
      </c>
      <c r="E15" s="5" t="s">
        <v>112</v>
      </c>
      <c r="F15" s="5" t="s">
        <v>256</v>
      </c>
      <c r="G15" s="5" t="s">
        <v>256</v>
      </c>
      <c r="H15" s="5" t="s">
        <v>193</v>
      </c>
      <c r="I15" s="5" t="s">
        <v>193</v>
      </c>
      <c r="J15" s="5" t="s">
        <v>112</v>
      </c>
      <c r="K15" s="5" t="s">
        <v>112</v>
      </c>
      <c r="L15" s="5" t="s">
        <v>223</v>
      </c>
      <c r="M15" s="5" t="s">
        <v>256</v>
      </c>
      <c r="N15" s="5" t="s">
        <v>269</v>
      </c>
      <c r="O15" s="5" t="s">
        <v>133</v>
      </c>
      <c r="P15" s="5" t="s">
        <v>132</v>
      </c>
      <c r="Q15" s="5" t="s">
        <v>135</v>
      </c>
      <c r="R15" s="5" t="s">
        <v>109</v>
      </c>
    </row>
    <row r="16" spans="1:18" ht="20.100000000000001" customHeight="1" x14ac:dyDescent="0.3">
      <c r="A16" s="7" t="s">
        <v>150</v>
      </c>
      <c r="B16" s="6" t="s">
        <v>215</v>
      </c>
      <c r="C16" s="6" t="s">
        <v>118</v>
      </c>
      <c r="D16" s="6" t="s">
        <v>124</v>
      </c>
      <c r="E16" s="6" t="s">
        <v>220</v>
      </c>
      <c r="F16" s="6" t="s">
        <v>129</v>
      </c>
      <c r="G16" s="6" t="s">
        <v>206</v>
      </c>
      <c r="H16" s="6" t="s">
        <v>190</v>
      </c>
      <c r="I16" s="6" t="s">
        <v>218</v>
      </c>
      <c r="J16" s="6" t="s">
        <v>214</v>
      </c>
      <c r="K16" s="6" t="s">
        <v>220</v>
      </c>
      <c r="L16" s="6" t="s">
        <v>122</v>
      </c>
      <c r="M16" s="6" t="s">
        <v>177</v>
      </c>
      <c r="N16" s="6" t="s">
        <v>123</v>
      </c>
      <c r="O16" s="6" t="s">
        <v>190</v>
      </c>
      <c r="P16" s="6" t="s">
        <v>177</v>
      </c>
      <c r="Q16" s="6" t="s">
        <v>118</v>
      </c>
      <c r="R16" s="6" t="s">
        <v>204</v>
      </c>
    </row>
    <row r="17" spans="1:18" ht="20.100000000000001" customHeight="1" x14ac:dyDescent="0.3">
      <c r="A17" s="4" t="s">
        <v>165</v>
      </c>
      <c r="B17" s="5" t="s">
        <v>135</v>
      </c>
      <c r="C17" s="5" t="s">
        <v>198</v>
      </c>
      <c r="D17" s="5" t="s">
        <v>136</v>
      </c>
      <c r="E17" s="5" t="s">
        <v>224</v>
      </c>
      <c r="F17" s="5" t="s">
        <v>198</v>
      </c>
      <c r="G17" s="5" t="s">
        <v>136</v>
      </c>
      <c r="H17" s="5" t="s">
        <v>198</v>
      </c>
      <c r="I17" s="5" t="s">
        <v>135</v>
      </c>
      <c r="J17" s="5" t="s">
        <v>198</v>
      </c>
      <c r="K17" s="5" t="s">
        <v>224</v>
      </c>
      <c r="L17" s="5" t="s">
        <v>131</v>
      </c>
      <c r="M17" s="5" t="s">
        <v>132</v>
      </c>
      <c r="N17" s="5" t="s">
        <v>135</v>
      </c>
      <c r="O17" s="5" t="s">
        <v>198</v>
      </c>
      <c r="P17" s="5" t="s">
        <v>198</v>
      </c>
      <c r="Q17" s="5" t="s">
        <v>131</v>
      </c>
      <c r="R17" s="5" t="s">
        <v>135</v>
      </c>
    </row>
    <row r="18" spans="1:18" ht="20.100000000000001" customHeight="1" x14ac:dyDescent="0.3">
      <c r="A18" s="7" t="s">
        <v>177</v>
      </c>
      <c r="B18" s="6" t="s">
        <v>284</v>
      </c>
      <c r="C18" s="6" t="s">
        <v>189</v>
      </c>
      <c r="D18" s="6" t="s">
        <v>122</v>
      </c>
      <c r="E18" s="6" t="s">
        <v>214</v>
      </c>
      <c r="F18" s="6" t="s">
        <v>150</v>
      </c>
      <c r="G18" s="6" t="s">
        <v>189</v>
      </c>
      <c r="H18" s="6" t="s">
        <v>177</v>
      </c>
      <c r="I18" s="6" t="s">
        <v>122</v>
      </c>
      <c r="J18" s="6" t="s">
        <v>220</v>
      </c>
      <c r="K18" s="6" t="s">
        <v>190</v>
      </c>
      <c r="L18" s="6" t="s">
        <v>129</v>
      </c>
      <c r="M18" s="6" t="s">
        <v>150</v>
      </c>
      <c r="N18" s="6" t="s">
        <v>204</v>
      </c>
      <c r="O18" s="6" t="s">
        <v>177</v>
      </c>
      <c r="P18" s="6" t="s">
        <v>190</v>
      </c>
      <c r="Q18" s="6" t="s">
        <v>220</v>
      </c>
      <c r="R18" s="6" t="s">
        <v>126</v>
      </c>
    </row>
    <row r="19" spans="1:18" ht="20.100000000000001" customHeight="1" x14ac:dyDescent="0.3">
      <c r="A19" s="4" t="s">
        <v>192</v>
      </c>
      <c r="B19" s="5" t="s">
        <v>198</v>
      </c>
      <c r="C19" s="5" t="s">
        <v>198</v>
      </c>
      <c r="D19" s="5" t="s">
        <v>135</v>
      </c>
      <c r="E19" s="5" t="s">
        <v>198</v>
      </c>
      <c r="F19" s="5" t="s">
        <v>224</v>
      </c>
      <c r="G19" s="5" t="s">
        <v>135</v>
      </c>
      <c r="H19" s="5" t="s">
        <v>135</v>
      </c>
      <c r="I19" s="5" t="s">
        <v>135</v>
      </c>
      <c r="J19" s="5" t="s">
        <v>224</v>
      </c>
      <c r="K19" s="5" t="s">
        <v>198</v>
      </c>
      <c r="L19" s="5" t="s">
        <v>135</v>
      </c>
      <c r="M19" s="5" t="s">
        <v>198</v>
      </c>
      <c r="N19" s="5" t="s">
        <v>135</v>
      </c>
      <c r="O19" s="5" t="s">
        <v>198</v>
      </c>
      <c r="P19" s="5" t="s">
        <v>198</v>
      </c>
      <c r="Q19" s="5" t="s">
        <v>224</v>
      </c>
      <c r="R19" s="5" t="s">
        <v>135</v>
      </c>
    </row>
  </sheetData>
  <sheetProtection algorithmName="SHA-512" hashValue="biTqoFg4Dz3yWv0y2O0C0V7Q+rhH0ScX17DXg2eguqgeWR9KA4/P7AWKiSovJl+rI5j+OVOeuCzB8LPNf1/evw==" saltValue="Fdl1zUqhFcgA/Qo1PU9M7A==" spinCount="100000" sheet="1" objects="1" scenarios="1"/>
  <mergeCells count="7">
    <mergeCell ref="C1:P1"/>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A8:A19 B6:R1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9"/>
  <sheetViews>
    <sheetView showGridLines="0" zoomScale="80" zoomScaleNormal="80" workbookViewId="0"/>
  </sheetViews>
  <sheetFormatPr defaultRowHeight="14.4" x14ac:dyDescent="0.3"/>
  <cols>
    <col min="1" max="1" width="20.109375" customWidth="1"/>
    <col min="2" max="18" width="10.6640625" customWidth="1"/>
  </cols>
  <sheetData>
    <row r="1" spans="1:18" ht="18" x14ac:dyDescent="0.35">
      <c r="A1" s="113" t="str">
        <f>HYPERLINK("#Contents!A1","Return to Index")</f>
        <v>Return to Index</v>
      </c>
      <c r="C1" s="183" t="s">
        <v>602</v>
      </c>
      <c r="D1" s="184"/>
      <c r="E1" s="184"/>
      <c r="F1" s="184"/>
      <c r="G1" s="184"/>
      <c r="H1" s="184"/>
      <c r="I1" s="184"/>
      <c r="J1" s="184"/>
      <c r="K1" s="184"/>
      <c r="L1" s="184"/>
      <c r="M1" s="184"/>
      <c r="N1" s="184"/>
      <c r="O1" s="184"/>
      <c r="P1" s="185"/>
    </row>
    <row r="2" spans="1:18" ht="55.2" customHeight="1" x14ac:dyDescent="0.3">
      <c r="A2" s="189" t="s">
        <v>654</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230</v>
      </c>
      <c r="C7" s="5" t="s">
        <v>37</v>
      </c>
      <c r="D7" s="5" t="s">
        <v>144</v>
      </c>
      <c r="E7" s="5" t="s">
        <v>39</v>
      </c>
      <c r="F7" s="5" t="s">
        <v>40</v>
      </c>
      <c r="G7" s="5" t="s">
        <v>377</v>
      </c>
      <c r="H7" s="5" t="s">
        <v>42</v>
      </c>
      <c r="I7" s="5" t="s">
        <v>43</v>
      </c>
      <c r="J7" s="5" t="s">
        <v>44</v>
      </c>
      <c r="K7" s="5" t="s">
        <v>45</v>
      </c>
      <c r="L7" s="5" t="s">
        <v>91</v>
      </c>
      <c r="M7" s="5" t="s">
        <v>47</v>
      </c>
      <c r="N7" s="5" t="s">
        <v>296</v>
      </c>
      <c r="O7" s="5" t="s">
        <v>234</v>
      </c>
      <c r="P7" s="5" t="s">
        <v>235</v>
      </c>
      <c r="Q7" s="5" t="s">
        <v>317</v>
      </c>
      <c r="R7" s="5" t="s">
        <v>149</v>
      </c>
    </row>
    <row r="8" spans="1:18" ht="20.100000000000001" customHeight="1" x14ac:dyDescent="0.3">
      <c r="A8" s="7" t="s">
        <v>177</v>
      </c>
      <c r="B8" s="6" t="s">
        <v>378</v>
      </c>
      <c r="C8" s="6" t="s">
        <v>379</v>
      </c>
      <c r="D8" s="6" t="s">
        <v>380</v>
      </c>
      <c r="E8" s="6" t="s">
        <v>202</v>
      </c>
      <c r="F8" s="6" t="s">
        <v>381</v>
      </c>
      <c r="G8" s="6" t="s">
        <v>382</v>
      </c>
      <c r="H8" s="6" t="s">
        <v>306</v>
      </c>
      <c r="I8" s="6" t="s">
        <v>272</v>
      </c>
      <c r="J8" s="6" t="s">
        <v>383</v>
      </c>
      <c r="K8" s="6" t="s">
        <v>180</v>
      </c>
      <c r="L8" s="6" t="s">
        <v>63</v>
      </c>
      <c r="M8" s="6" t="s">
        <v>349</v>
      </c>
      <c r="N8" s="6" t="s">
        <v>384</v>
      </c>
      <c r="O8" s="6" t="s">
        <v>385</v>
      </c>
      <c r="P8" s="6" t="s">
        <v>55</v>
      </c>
      <c r="Q8" s="6" t="s">
        <v>227</v>
      </c>
      <c r="R8" s="6" t="s">
        <v>386</v>
      </c>
    </row>
    <row r="9" spans="1:18" ht="20.100000000000001" customHeight="1" x14ac:dyDescent="0.3">
      <c r="A9" s="4" t="s">
        <v>192</v>
      </c>
      <c r="B9" s="5" t="s">
        <v>167</v>
      </c>
      <c r="C9" s="5" t="s">
        <v>108</v>
      </c>
      <c r="D9" s="5" t="s">
        <v>255</v>
      </c>
      <c r="E9" s="5" t="s">
        <v>250</v>
      </c>
      <c r="F9" s="5" t="s">
        <v>171</v>
      </c>
      <c r="G9" s="5" t="s">
        <v>334</v>
      </c>
      <c r="H9" s="5" t="s">
        <v>73</v>
      </c>
      <c r="I9" s="5" t="s">
        <v>108</v>
      </c>
      <c r="J9" s="5" t="s">
        <v>171</v>
      </c>
      <c r="K9" s="5" t="s">
        <v>250</v>
      </c>
      <c r="L9" s="5" t="s">
        <v>71</v>
      </c>
      <c r="M9" s="5" t="s">
        <v>77</v>
      </c>
      <c r="N9" s="5" t="s">
        <v>307</v>
      </c>
      <c r="O9" s="5" t="s">
        <v>73</v>
      </c>
      <c r="P9" s="5" t="s">
        <v>104</v>
      </c>
      <c r="Q9" s="5" t="s">
        <v>76</v>
      </c>
      <c r="R9" s="5" t="s">
        <v>73</v>
      </c>
    </row>
    <row r="10" spans="1:18" ht="20.100000000000001" customHeight="1" x14ac:dyDescent="0.3">
      <c r="A10" s="7" t="s">
        <v>118</v>
      </c>
      <c r="B10" s="6" t="s">
        <v>387</v>
      </c>
      <c r="C10" s="6" t="s">
        <v>273</v>
      </c>
      <c r="D10" s="6" t="s">
        <v>262</v>
      </c>
      <c r="E10" s="6" t="s">
        <v>289</v>
      </c>
      <c r="F10" s="6" t="s">
        <v>321</v>
      </c>
      <c r="G10" s="6" t="s">
        <v>343</v>
      </c>
      <c r="H10" s="6" t="s">
        <v>323</v>
      </c>
      <c r="I10" s="6" t="s">
        <v>366</v>
      </c>
      <c r="J10" s="6" t="s">
        <v>97</v>
      </c>
      <c r="K10" s="6" t="s">
        <v>388</v>
      </c>
      <c r="L10" s="6" t="s">
        <v>201</v>
      </c>
      <c r="M10" s="6" t="s">
        <v>95</v>
      </c>
      <c r="N10" s="6" t="s">
        <v>317</v>
      </c>
      <c r="O10" s="6" t="s">
        <v>382</v>
      </c>
      <c r="P10" s="6" t="s">
        <v>156</v>
      </c>
      <c r="Q10" s="6" t="s">
        <v>201</v>
      </c>
      <c r="R10" s="6" t="s">
        <v>29</v>
      </c>
    </row>
    <row r="11" spans="1:18" ht="20.100000000000001" customHeight="1" x14ac:dyDescent="0.3">
      <c r="A11" s="4" t="s">
        <v>208</v>
      </c>
      <c r="B11" s="5" t="s">
        <v>266</v>
      </c>
      <c r="C11" s="5" t="s">
        <v>270</v>
      </c>
      <c r="D11" s="5" t="s">
        <v>176</v>
      </c>
      <c r="E11" s="5" t="s">
        <v>102</v>
      </c>
      <c r="F11" s="5" t="s">
        <v>193</v>
      </c>
      <c r="G11" s="5" t="s">
        <v>268</v>
      </c>
      <c r="H11" s="5" t="s">
        <v>267</v>
      </c>
      <c r="I11" s="5" t="s">
        <v>109</v>
      </c>
      <c r="J11" s="5" t="s">
        <v>209</v>
      </c>
      <c r="K11" s="5" t="s">
        <v>253</v>
      </c>
      <c r="L11" s="5" t="s">
        <v>193</v>
      </c>
      <c r="M11" s="5" t="s">
        <v>109</v>
      </c>
      <c r="N11" s="5" t="s">
        <v>195</v>
      </c>
      <c r="O11" s="5" t="s">
        <v>271</v>
      </c>
      <c r="P11" s="5" t="s">
        <v>266</v>
      </c>
      <c r="Q11" s="5" t="s">
        <v>197</v>
      </c>
      <c r="R11" s="5" t="s">
        <v>176</v>
      </c>
    </row>
    <row r="12" spans="1:18" ht="20.100000000000001" customHeight="1" x14ac:dyDescent="0.3">
      <c r="A12" s="7" t="s">
        <v>190</v>
      </c>
      <c r="B12" s="6" t="s">
        <v>389</v>
      </c>
      <c r="C12" s="6" t="s">
        <v>376</v>
      </c>
      <c r="D12" s="6" t="s">
        <v>153</v>
      </c>
      <c r="E12" s="6" t="s">
        <v>99</v>
      </c>
      <c r="F12" s="6" t="s">
        <v>311</v>
      </c>
      <c r="G12" s="6" t="s">
        <v>88</v>
      </c>
      <c r="H12" s="6" t="s">
        <v>186</v>
      </c>
      <c r="I12" s="6" t="s">
        <v>51</v>
      </c>
      <c r="J12" s="6" t="s">
        <v>288</v>
      </c>
      <c r="K12" s="6" t="s">
        <v>348</v>
      </c>
      <c r="L12" s="6" t="s">
        <v>217</v>
      </c>
      <c r="M12" s="6" t="s">
        <v>204</v>
      </c>
      <c r="N12" s="6" t="s">
        <v>163</v>
      </c>
      <c r="O12" s="6" t="s">
        <v>390</v>
      </c>
      <c r="P12" s="6" t="s">
        <v>248</v>
      </c>
      <c r="Q12" s="6" t="s">
        <v>190</v>
      </c>
      <c r="R12" s="6" t="s">
        <v>371</v>
      </c>
    </row>
    <row r="13" spans="1:18" ht="20.100000000000001" customHeight="1" x14ac:dyDescent="0.3">
      <c r="A13" s="4" t="s">
        <v>222</v>
      </c>
      <c r="B13" s="5" t="s">
        <v>196</v>
      </c>
      <c r="C13" s="5" t="s">
        <v>193</v>
      </c>
      <c r="D13" s="5" t="s">
        <v>210</v>
      </c>
      <c r="E13" s="5" t="s">
        <v>256</v>
      </c>
      <c r="F13" s="5" t="s">
        <v>196</v>
      </c>
      <c r="G13" s="5" t="s">
        <v>196</v>
      </c>
      <c r="H13" s="5" t="s">
        <v>196</v>
      </c>
      <c r="I13" s="5" t="s">
        <v>194</v>
      </c>
      <c r="J13" s="5" t="s">
        <v>223</v>
      </c>
      <c r="K13" s="5" t="s">
        <v>256</v>
      </c>
      <c r="L13" s="5" t="s">
        <v>210</v>
      </c>
      <c r="M13" s="5" t="s">
        <v>111</v>
      </c>
      <c r="N13" s="5" t="s">
        <v>196</v>
      </c>
      <c r="O13" s="5" t="s">
        <v>196</v>
      </c>
      <c r="P13" s="5" t="s">
        <v>193</v>
      </c>
      <c r="Q13" s="5" t="s">
        <v>132</v>
      </c>
      <c r="R13" s="5" t="s">
        <v>196</v>
      </c>
    </row>
    <row r="14" spans="1:18" ht="20.100000000000001" customHeight="1" x14ac:dyDescent="0.3">
      <c r="A14" s="7" t="s">
        <v>129</v>
      </c>
      <c r="B14" s="6" t="s">
        <v>391</v>
      </c>
      <c r="C14" s="6" t="s">
        <v>244</v>
      </c>
      <c r="D14" s="6" t="s">
        <v>244</v>
      </c>
      <c r="E14" s="6" t="s">
        <v>204</v>
      </c>
      <c r="F14" s="6" t="s">
        <v>212</v>
      </c>
      <c r="G14" s="6" t="s">
        <v>274</v>
      </c>
      <c r="H14" s="6" t="s">
        <v>124</v>
      </c>
      <c r="I14" s="6" t="s">
        <v>349</v>
      </c>
      <c r="J14" s="6" t="s">
        <v>226</v>
      </c>
      <c r="K14" s="6" t="s">
        <v>185</v>
      </c>
      <c r="L14" s="6" t="s">
        <v>288</v>
      </c>
      <c r="M14" s="6" t="s">
        <v>122</v>
      </c>
      <c r="N14" s="6" t="s">
        <v>94</v>
      </c>
      <c r="O14" s="6" t="s">
        <v>324</v>
      </c>
      <c r="P14" s="6" t="s">
        <v>245</v>
      </c>
      <c r="Q14" s="6" t="s">
        <v>214</v>
      </c>
      <c r="R14" s="6" t="s">
        <v>274</v>
      </c>
    </row>
    <row r="15" spans="1:18" ht="20.100000000000001" customHeight="1" x14ac:dyDescent="0.3">
      <c r="A15" s="4" t="s">
        <v>229</v>
      </c>
      <c r="B15" s="5" t="s">
        <v>80</v>
      </c>
      <c r="C15" s="5" t="s">
        <v>80</v>
      </c>
      <c r="D15" s="5" t="s">
        <v>80</v>
      </c>
      <c r="E15" s="5" t="s">
        <v>111</v>
      </c>
      <c r="F15" s="5" t="s">
        <v>112</v>
      </c>
      <c r="G15" s="5" t="s">
        <v>109</v>
      </c>
      <c r="H15" s="5" t="s">
        <v>133</v>
      </c>
      <c r="I15" s="5" t="s">
        <v>210</v>
      </c>
      <c r="J15" s="5" t="s">
        <v>256</v>
      </c>
      <c r="K15" s="5" t="s">
        <v>80</v>
      </c>
      <c r="L15" s="5" t="s">
        <v>223</v>
      </c>
      <c r="M15" s="5" t="s">
        <v>111</v>
      </c>
      <c r="N15" s="5" t="s">
        <v>193</v>
      </c>
      <c r="O15" s="5" t="s">
        <v>223</v>
      </c>
      <c r="P15" s="5" t="s">
        <v>256</v>
      </c>
      <c r="Q15" s="5" t="s">
        <v>136</v>
      </c>
      <c r="R15" s="5" t="s">
        <v>193</v>
      </c>
    </row>
    <row r="16" spans="1:18" ht="20.100000000000001" customHeight="1" x14ac:dyDescent="0.3">
      <c r="A16" s="7" t="s">
        <v>150</v>
      </c>
      <c r="B16" s="6" t="s">
        <v>117</v>
      </c>
      <c r="C16" s="6" t="s">
        <v>340</v>
      </c>
      <c r="D16" s="6" t="s">
        <v>126</v>
      </c>
      <c r="E16" s="6" t="s">
        <v>220</v>
      </c>
      <c r="F16" s="6" t="s">
        <v>225</v>
      </c>
      <c r="G16" s="6" t="s">
        <v>118</v>
      </c>
      <c r="H16" s="6" t="s">
        <v>218</v>
      </c>
      <c r="I16" s="6" t="s">
        <v>287</v>
      </c>
      <c r="J16" s="6" t="s">
        <v>220</v>
      </c>
      <c r="K16" s="6" t="s">
        <v>129</v>
      </c>
      <c r="L16" s="6" t="s">
        <v>129</v>
      </c>
      <c r="M16" s="6" t="s">
        <v>122</v>
      </c>
      <c r="N16" s="6" t="s">
        <v>116</v>
      </c>
      <c r="O16" s="6" t="s">
        <v>150</v>
      </c>
      <c r="P16" s="6" t="s">
        <v>122</v>
      </c>
      <c r="Q16" s="6" t="s">
        <v>118</v>
      </c>
      <c r="R16" s="6" t="s">
        <v>226</v>
      </c>
    </row>
    <row r="17" spans="1:18" ht="20.100000000000001" customHeight="1" x14ac:dyDescent="0.3">
      <c r="A17" s="4" t="s">
        <v>165</v>
      </c>
      <c r="B17" s="5" t="s">
        <v>136</v>
      </c>
      <c r="C17" s="5" t="s">
        <v>132</v>
      </c>
      <c r="D17" s="5" t="s">
        <v>135</v>
      </c>
      <c r="E17" s="5" t="s">
        <v>224</v>
      </c>
      <c r="F17" s="5" t="s">
        <v>131</v>
      </c>
      <c r="G17" s="5" t="s">
        <v>198</v>
      </c>
      <c r="H17" s="5" t="s">
        <v>136</v>
      </c>
      <c r="I17" s="5" t="s">
        <v>133</v>
      </c>
      <c r="J17" s="5" t="s">
        <v>224</v>
      </c>
      <c r="K17" s="5" t="s">
        <v>198</v>
      </c>
      <c r="L17" s="5" t="s">
        <v>198</v>
      </c>
      <c r="M17" s="5" t="s">
        <v>134</v>
      </c>
      <c r="N17" s="5" t="s">
        <v>131</v>
      </c>
      <c r="O17" s="5" t="s">
        <v>224</v>
      </c>
      <c r="P17" s="5" t="s">
        <v>135</v>
      </c>
      <c r="Q17" s="5" t="s">
        <v>131</v>
      </c>
      <c r="R17" s="5" t="s">
        <v>132</v>
      </c>
    </row>
    <row r="18" spans="1:18" ht="20.100000000000001" customHeight="1" x14ac:dyDescent="0.3">
      <c r="A18" s="7" t="s">
        <v>214</v>
      </c>
      <c r="B18" s="6" t="s">
        <v>124</v>
      </c>
      <c r="C18" s="6" t="s">
        <v>189</v>
      </c>
      <c r="D18" s="6" t="s">
        <v>189</v>
      </c>
      <c r="E18" s="6" t="s">
        <v>220</v>
      </c>
      <c r="F18" s="6" t="s">
        <v>218</v>
      </c>
      <c r="G18" s="6" t="s">
        <v>121</v>
      </c>
      <c r="H18" s="6" t="s">
        <v>150</v>
      </c>
      <c r="I18" s="6" t="s">
        <v>118</v>
      </c>
      <c r="J18" s="6" t="s">
        <v>150</v>
      </c>
      <c r="K18" s="6" t="s">
        <v>214</v>
      </c>
      <c r="L18" s="6" t="s">
        <v>189</v>
      </c>
      <c r="M18" s="6" t="s">
        <v>220</v>
      </c>
      <c r="N18" s="6" t="s">
        <v>214</v>
      </c>
      <c r="O18" s="6" t="s">
        <v>99</v>
      </c>
      <c r="P18" s="6" t="s">
        <v>204</v>
      </c>
      <c r="Q18" s="6" t="s">
        <v>220</v>
      </c>
      <c r="R18" s="6" t="s">
        <v>118</v>
      </c>
    </row>
    <row r="19" spans="1:18" ht="20.100000000000001" customHeight="1" x14ac:dyDescent="0.3">
      <c r="A19" s="4" t="s">
        <v>228</v>
      </c>
      <c r="B19" s="5" t="s">
        <v>198</v>
      </c>
      <c r="C19" s="5" t="s">
        <v>198</v>
      </c>
      <c r="D19" s="5" t="s">
        <v>198</v>
      </c>
      <c r="E19" s="5" t="s">
        <v>224</v>
      </c>
      <c r="F19" s="5" t="s">
        <v>135</v>
      </c>
      <c r="G19" s="5" t="s">
        <v>198</v>
      </c>
      <c r="H19" s="5" t="s">
        <v>224</v>
      </c>
      <c r="I19" s="5" t="s">
        <v>198</v>
      </c>
      <c r="J19" s="5" t="s">
        <v>198</v>
      </c>
      <c r="K19" s="5" t="s">
        <v>198</v>
      </c>
      <c r="L19" s="5" t="s">
        <v>132</v>
      </c>
      <c r="M19" s="5" t="s">
        <v>224</v>
      </c>
      <c r="N19" s="5" t="s">
        <v>224</v>
      </c>
      <c r="O19" s="5" t="s">
        <v>135</v>
      </c>
      <c r="P19" s="5" t="s">
        <v>135</v>
      </c>
      <c r="Q19" s="5" t="s">
        <v>224</v>
      </c>
      <c r="R19" s="5" t="s">
        <v>198</v>
      </c>
    </row>
  </sheetData>
  <sheetProtection algorithmName="SHA-512" hashValue="K/hI19Nd4213QRZtsN0vXDBvSmlmJuSvfpWCafzYmV3hichaBMX7KpeYyxP49VJFBFMIfNo+TSWAG3C7x4gEHw==" saltValue="HiqEqa6w6+SC2aAlTgUTdQ==" spinCount="100000" sheet="1" objects="1" scenarios="1"/>
  <mergeCells count="7">
    <mergeCell ref="C1:P1"/>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A8:A19 B6:R1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15"/>
  <sheetViews>
    <sheetView showGridLines="0" zoomScale="82" zoomScaleNormal="82" workbookViewId="0"/>
  </sheetViews>
  <sheetFormatPr defaultRowHeight="14.4" x14ac:dyDescent="0.3"/>
  <cols>
    <col min="1" max="1" width="68.109375" customWidth="1"/>
    <col min="2" max="18" width="10.6640625" customWidth="1"/>
  </cols>
  <sheetData>
    <row r="1" spans="1:18" ht="18" x14ac:dyDescent="0.35">
      <c r="A1" s="113" t="str">
        <f>HYPERLINK("#Contents!A1","Return to Index")</f>
        <v>Return to Index</v>
      </c>
      <c r="B1" s="119" t="s">
        <v>602</v>
      </c>
    </row>
    <row r="2" spans="1:18" ht="31.8" customHeight="1" x14ac:dyDescent="0.3">
      <c r="A2" s="189" t="s">
        <v>541</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37</v>
      </c>
      <c r="D7" s="5" t="s">
        <v>144</v>
      </c>
      <c r="E7" s="5" t="s">
        <v>39</v>
      </c>
      <c r="F7" s="5" t="s">
        <v>40</v>
      </c>
      <c r="G7" s="5" t="s">
        <v>377</v>
      </c>
      <c r="H7" s="5" t="s">
        <v>42</v>
      </c>
      <c r="I7" s="5" t="s">
        <v>43</v>
      </c>
      <c r="J7" s="5" t="s">
        <v>44</v>
      </c>
      <c r="K7" s="5" t="s">
        <v>45</v>
      </c>
      <c r="L7" s="5" t="s">
        <v>46</v>
      </c>
      <c r="M7" s="5" t="s">
        <v>61</v>
      </c>
      <c r="N7" s="5" t="s">
        <v>296</v>
      </c>
      <c r="O7" s="5" t="s">
        <v>49</v>
      </c>
      <c r="P7" s="5" t="s">
        <v>50</v>
      </c>
      <c r="Q7" s="5" t="s">
        <v>51</v>
      </c>
      <c r="R7" s="5" t="s">
        <v>326</v>
      </c>
    </row>
    <row r="8" spans="1:18" ht="20.100000000000001" customHeight="1" x14ac:dyDescent="0.3">
      <c r="A8" s="7" t="s">
        <v>392</v>
      </c>
      <c r="B8" s="6" t="s">
        <v>393</v>
      </c>
      <c r="C8" s="6" t="s">
        <v>55</v>
      </c>
      <c r="D8" s="6" t="s">
        <v>394</v>
      </c>
      <c r="E8" s="6" t="s">
        <v>65</v>
      </c>
      <c r="F8" s="6" t="s">
        <v>395</v>
      </c>
      <c r="G8" s="6" t="s">
        <v>336</v>
      </c>
      <c r="H8" s="6" t="s">
        <v>283</v>
      </c>
      <c r="I8" s="6" t="s">
        <v>396</v>
      </c>
      <c r="J8" s="6" t="s">
        <v>202</v>
      </c>
      <c r="K8" s="6" t="s">
        <v>306</v>
      </c>
      <c r="L8" s="6" t="s">
        <v>283</v>
      </c>
      <c r="M8" s="6" t="s">
        <v>181</v>
      </c>
      <c r="N8" s="6" t="s">
        <v>292</v>
      </c>
      <c r="O8" s="6" t="s">
        <v>397</v>
      </c>
      <c r="P8" s="6" t="s">
        <v>398</v>
      </c>
      <c r="Q8" s="6" t="s">
        <v>160</v>
      </c>
      <c r="R8" s="6" t="s">
        <v>263</v>
      </c>
    </row>
    <row r="9" spans="1:18" ht="20.100000000000001" customHeight="1" x14ac:dyDescent="0.3">
      <c r="A9" s="4" t="s">
        <v>399</v>
      </c>
      <c r="B9" s="5" t="s">
        <v>249</v>
      </c>
      <c r="C9" s="5" t="s">
        <v>250</v>
      </c>
      <c r="D9" s="5" t="s">
        <v>251</v>
      </c>
      <c r="E9" s="5" t="s">
        <v>167</v>
      </c>
      <c r="F9" s="5" t="s">
        <v>106</v>
      </c>
      <c r="G9" s="5" t="s">
        <v>252</v>
      </c>
      <c r="H9" s="5" t="s">
        <v>268</v>
      </c>
      <c r="I9" s="5" t="s">
        <v>250</v>
      </c>
      <c r="J9" s="5" t="s">
        <v>211</v>
      </c>
      <c r="K9" s="5" t="s">
        <v>102</v>
      </c>
      <c r="L9" s="5" t="s">
        <v>271</v>
      </c>
      <c r="M9" s="5" t="s">
        <v>250</v>
      </c>
      <c r="N9" s="5" t="s">
        <v>134</v>
      </c>
      <c r="O9" s="5" t="s">
        <v>77</v>
      </c>
      <c r="P9" s="5" t="s">
        <v>257</v>
      </c>
      <c r="Q9" s="5" t="s">
        <v>74</v>
      </c>
      <c r="R9" s="5" t="s">
        <v>269</v>
      </c>
    </row>
    <row r="10" spans="1:18" ht="20.100000000000001" customHeight="1" x14ac:dyDescent="0.3">
      <c r="A10" s="7" t="s">
        <v>400</v>
      </c>
      <c r="B10" s="6" t="s">
        <v>401</v>
      </c>
      <c r="C10" s="6" t="s">
        <v>402</v>
      </c>
      <c r="D10" s="6" t="s">
        <v>69</v>
      </c>
      <c r="E10" s="6" t="s">
        <v>120</v>
      </c>
      <c r="F10" s="6" t="s">
        <v>279</v>
      </c>
      <c r="G10" s="6" t="s">
        <v>285</v>
      </c>
      <c r="H10" s="6" t="s">
        <v>403</v>
      </c>
      <c r="I10" s="6" t="s">
        <v>404</v>
      </c>
      <c r="J10" s="6" t="s">
        <v>323</v>
      </c>
      <c r="K10" s="6" t="s">
        <v>56</v>
      </c>
      <c r="L10" s="6" t="s">
        <v>370</v>
      </c>
      <c r="M10" s="6" t="s">
        <v>98</v>
      </c>
      <c r="N10" s="6" t="s">
        <v>245</v>
      </c>
      <c r="O10" s="6" t="s">
        <v>405</v>
      </c>
      <c r="P10" s="6" t="s">
        <v>233</v>
      </c>
      <c r="Q10" s="6" t="s">
        <v>185</v>
      </c>
      <c r="R10" s="6" t="s">
        <v>30</v>
      </c>
    </row>
    <row r="11" spans="1:18" ht="20.100000000000001" customHeight="1" x14ac:dyDescent="0.3">
      <c r="A11" s="4" t="s">
        <v>406</v>
      </c>
      <c r="B11" s="5" t="s">
        <v>251</v>
      </c>
      <c r="C11" s="5" t="s">
        <v>253</v>
      </c>
      <c r="D11" s="5" t="s">
        <v>270</v>
      </c>
      <c r="E11" s="5" t="s">
        <v>193</v>
      </c>
      <c r="F11" s="5" t="s">
        <v>249</v>
      </c>
      <c r="G11" s="5" t="s">
        <v>268</v>
      </c>
      <c r="H11" s="5" t="s">
        <v>102</v>
      </c>
      <c r="I11" s="5" t="s">
        <v>271</v>
      </c>
      <c r="J11" s="5" t="s">
        <v>102</v>
      </c>
      <c r="K11" s="5" t="s">
        <v>109</v>
      </c>
      <c r="L11" s="5" t="s">
        <v>102</v>
      </c>
      <c r="M11" s="5" t="s">
        <v>361</v>
      </c>
      <c r="N11" s="5" t="s">
        <v>210</v>
      </c>
      <c r="O11" s="5" t="s">
        <v>252</v>
      </c>
      <c r="P11" s="5" t="s">
        <v>307</v>
      </c>
      <c r="Q11" s="5" t="s">
        <v>252</v>
      </c>
      <c r="R11" s="5" t="s">
        <v>80</v>
      </c>
    </row>
    <row r="12" spans="1:18" ht="20.100000000000001" customHeight="1" x14ac:dyDescent="0.3">
      <c r="A12" s="7" t="s">
        <v>407</v>
      </c>
      <c r="B12" s="6" t="s">
        <v>408</v>
      </c>
      <c r="C12" s="6" t="s">
        <v>180</v>
      </c>
      <c r="D12" s="6" t="s">
        <v>302</v>
      </c>
      <c r="E12" s="6" t="s">
        <v>282</v>
      </c>
      <c r="F12" s="6" t="s">
        <v>248</v>
      </c>
      <c r="G12" s="6" t="s">
        <v>156</v>
      </c>
      <c r="H12" s="6" t="s">
        <v>261</v>
      </c>
      <c r="I12" s="6" t="s">
        <v>280</v>
      </c>
      <c r="J12" s="6" t="s">
        <v>88</v>
      </c>
      <c r="K12" s="6" t="s">
        <v>357</v>
      </c>
      <c r="L12" s="6" t="s">
        <v>278</v>
      </c>
      <c r="M12" s="6" t="s">
        <v>124</v>
      </c>
      <c r="N12" s="6" t="s">
        <v>409</v>
      </c>
      <c r="O12" s="6" t="s">
        <v>122</v>
      </c>
      <c r="P12" s="6" t="s">
        <v>220</v>
      </c>
      <c r="Q12" s="6" t="s">
        <v>214</v>
      </c>
      <c r="R12" s="6" t="s">
        <v>410</v>
      </c>
    </row>
    <row r="13" spans="1:18" ht="20.100000000000001" customHeight="1" x14ac:dyDescent="0.3">
      <c r="A13" s="4" t="s">
        <v>411</v>
      </c>
      <c r="B13" s="5" t="s">
        <v>103</v>
      </c>
      <c r="C13" s="5" t="s">
        <v>109</v>
      </c>
      <c r="D13" s="5" t="s">
        <v>106</v>
      </c>
      <c r="E13" s="5" t="s">
        <v>249</v>
      </c>
      <c r="F13" s="5" t="s">
        <v>109</v>
      </c>
      <c r="G13" s="5" t="s">
        <v>267</v>
      </c>
      <c r="H13" s="5" t="s">
        <v>249</v>
      </c>
      <c r="I13" s="5" t="s">
        <v>266</v>
      </c>
      <c r="J13" s="5" t="s">
        <v>103</v>
      </c>
      <c r="K13" s="5" t="s">
        <v>249</v>
      </c>
      <c r="L13" s="5" t="s">
        <v>254</v>
      </c>
      <c r="M13" s="5" t="s">
        <v>210</v>
      </c>
      <c r="N13" s="5" t="s">
        <v>79</v>
      </c>
      <c r="O13" s="5" t="s">
        <v>135</v>
      </c>
      <c r="P13" s="5" t="s">
        <v>224</v>
      </c>
      <c r="Q13" s="5" t="s">
        <v>135</v>
      </c>
      <c r="R13" s="5" t="s">
        <v>168</v>
      </c>
    </row>
    <row r="14" spans="1:18" ht="20.100000000000001" customHeight="1" x14ac:dyDescent="0.3">
      <c r="A14" s="7" t="s">
        <v>412</v>
      </c>
      <c r="B14" s="6" t="s">
        <v>309</v>
      </c>
      <c r="C14" s="6" t="s">
        <v>201</v>
      </c>
      <c r="D14" s="6" t="s">
        <v>372</v>
      </c>
      <c r="E14" s="6" t="s">
        <v>129</v>
      </c>
      <c r="F14" s="6" t="s">
        <v>187</v>
      </c>
      <c r="G14" s="6" t="s">
        <v>201</v>
      </c>
      <c r="H14" s="6" t="s">
        <v>218</v>
      </c>
      <c r="I14" s="6" t="s">
        <v>351</v>
      </c>
      <c r="J14" s="6" t="s">
        <v>99</v>
      </c>
      <c r="K14" s="6" t="s">
        <v>99</v>
      </c>
      <c r="L14" s="6" t="s">
        <v>129</v>
      </c>
      <c r="M14" s="6" t="s">
        <v>214</v>
      </c>
      <c r="N14" s="6" t="s">
        <v>311</v>
      </c>
      <c r="O14" s="6" t="s">
        <v>204</v>
      </c>
      <c r="P14" s="6" t="s">
        <v>204</v>
      </c>
      <c r="Q14" s="6" t="s">
        <v>218</v>
      </c>
      <c r="R14" s="6" t="s">
        <v>181</v>
      </c>
    </row>
    <row r="15" spans="1:18" ht="20.100000000000001" customHeight="1" x14ac:dyDescent="0.3">
      <c r="A15" s="4" t="s">
        <v>413</v>
      </c>
      <c r="B15" s="5" t="s">
        <v>133</v>
      </c>
      <c r="C15" s="5" t="s">
        <v>131</v>
      </c>
      <c r="D15" s="5" t="s">
        <v>134</v>
      </c>
      <c r="E15" s="5" t="s">
        <v>135</v>
      </c>
      <c r="F15" s="5" t="s">
        <v>134</v>
      </c>
      <c r="G15" s="5" t="s">
        <v>134</v>
      </c>
      <c r="H15" s="5" t="s">
        <v>136</v>
      </c>
      <c r="I15" s="5" t="s">
        <v>134</v>
      </c>
      <c r="J15" s="5" t="s">
        <v>134</v>
      </c>
      <c r="K15" s="5" t="s">
        <v>131</v>
      </c>
      <c r="L15" s="5" t="s">
        <v>198</v>
      </c>
      <c r="M15" s="5" t="s">
        <v>135</v>
      </c>
      <c r="N15" s="5" t="s">
        <v>80</v>
      </c>
      <c r="O15" s="5" t="s">
        <v>135</v>
      </c>
      <c r="P15" s="5" t="s">
        <v>135</v>
      </c>
      <c r="Q15" s="5" t="s">
        <v>223</v>
      </c>
      <c r="R15" s="5" t="s">
        <v>112</v>
      </c>
    </row>
  </sheetData>
  <sheetProtection algorithmName="SHA-512" hashValue="athnz5M5U1Xd8qIp4f8mqGr1fAsnPfdJ02O+2G75pDQdyTvNADcKfGsRjHhwdHfrilEOrl/YnmnEHoMgqqPwDw==" saltValue="gYt18xdrov6H5lh6VOC5Jw=="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5"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11"/>
  <sheetViews>
    <sheetView showGridLines="0" workbookViewId="0"/>
  </sheetViews>
  <sheetFormatPr defaultRowHeight="14.4" x14ac:dyDescent="0.3"/>
  <cols>
    <col min="1" max="1" width="94.5546875" customWidth="1"/>
    <col min="2" max="18" width="10.6640625" customWidth="1"/>
  </cols>
  <sheetData>
    <row r="1" spans="1:18" ht="16.2" customHeight="1" x14ac:dyDescent="0.35">
      <c r="A1" s="113" t="str">
        <f>HYPERLINK("#Contents!A1","Return to Index")</f>
        <v>Return to Index</v>
      </c>
      <c r="B1" s="119" t="s">
        <v>602</v>
      </c>
    </row>
    <row r="2" spans="1:18" ht="33.6" customHeight="1" x14ac:dyDescent="0.3">
      <c r="A2" s="189" t="s">
        <v>542</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144</v>
      </c>
      <c r="E7" s="5" t="s">
        <v>29</v>
      </c>
      <c r="F7" s="5" t="s">
        <v>232</v>
      </c>
      <c r="G7" s="5" t="s">
        <v>41</v>
      </c>
      <c r="H7" s="5" t="s">
        <v>42</v>
      </c>
      <c r="I7" s="5" t="s">
        <v>295</v>
      </c>
      <c r="J7" s="5" t="s">
        <v>146</v>
      </c>
      <c r="K7" s="5" t="s">
        <v>45</v>
      </c>
      <c r="L7" s="5" t="s">
        <v>46</v>
      </c>
      <c r="M7" s="5" t="s">
        <v>262</v>
      </c>
      <c r="N7" s="5" t="s">
        <v>296</v>
      </c>
      <c r="O7" s="5" t="s">
        <v>49</v>
      </c>
      <c r="P7" s="5" t="s">
        <v>50</v>
      </c>
      <c r="Q7" s="5" t="s">
        <v>51</v>
      </c>
      <c r="R7" s="5" t="s">
        <v>326</v>
      </c>
    </row>
    <row r="8" spans="1:18" s="14" customFormat="1" ht="32.4" customHeight="1" x14ac:dyDescent="0.3">
      <c r="A8" s="12" t="s">
        <v>414</v>
      </c>
      <c r="B8" s="13" t="s">
        <v>415</v>
      </c>
      <c r="C8" s="13" t="s">
        <v>416</v>
      </c>
      <c r="D8" s="13" t="s">
        <v>246</v>
      </c>
      <c r="E8" s="13" t="s">
        <v>221</v>
      </c>
      <c r="F8" s="13" t="s">
        <v>417</v>
      </c>
      <c r="G8" s="13" t="s">
        <v>418</v>
      </c>
      <c r="H8" s="13" t="s">
        <v>264</v>
      </c>
      <c r="I8" s="13" t="s">
        <v>419</v>
      </c>
      <c r="J8" s="13" t="s">
        <v>373</v>
      </c>
      <c r="K8" s="13" t="s">
        <v>25</v>
      </c>
      <c r="L8" s="13" t="s">
        <v>374</v>
      </c>
      <c r="M8" s="13" t="s">
        <v>316</v>
      </c>
      <c r="N8" s="13" t="s">
        <v>339</v>
      </c>
      <c r="O8" s="13" t="s">
        <v>420</v>
      </c>
      <c r="P8" s="13" t="s">
        <v>421</v>
      </c>
      <c r="Q8" s="13" t="s">
        <v>153</v>
      </c>
      <c r="R8" s="13" t="s">
        <v>34</v>
      </c>
    </row>
    <row r="9" spans="1:18" s="14" customFormat="1" ht="31.8" customHeight="1" x14ac:dyDescent="0.3">
      <c r="A9" s="11" t="s">
        <v>422</v>
      </c>
      <c r="B9" s="15" t="s">
        <v>170</v>
      </c>
      <c r="C9" s="15" t="s">
        <v>79</v>
      </c>
      <c r="D9" s="15" t="s">
        <v>171</v>
      </c>
      <c r="E9" s="15" t="s">
        <v>170</v>
      </c>
      <c r="F9" s="15" t="s">
        <v>72</v>
      </c>
      <c r="G9" s="15" t="s">
        <v>168</v>
      </c>
      <c r="H9" s="15" t="s">
        <v>171</v>
      </c>
      <c r="I9" s="120">
        <v>0.61</v>
      </c>
      <c r="J9" s="15" t="s">
        <v>423</v>
      </c>
      <c r="K9" s="15" t="s">
        <v>362</v>
      </c>
      <c r="L9" s="15" t="s">
        <v>166</v>
      </c>
      <c r="M9" s="15" t="s">
        <v>110</v>
      </c>
      <c r="N9" s="15" t="s">
        <v>210</v>
      </c>
      <c r="O9" s="15" t="s">
        <v>424</v>
      </c>
      <c r="P9" s="15" t="s">
        <v>425</v>
      </c>
      <c r="Q9" s="15" t="s">
        <v>426</v>
      </c>
      <c r="R9" s="15" t="s">
        <v>268</v>
      </c>
    </row>
    <row r="10" spans="1:18" s="14" customFormat="1" ht="18.600000000000001" customHeight="1" x14ac:dyDescent="0.3">
      <c r="A10" s="12" t="s">
        <v>427</v>
      </c>
      <c r="B10" s="13" t="s">
        <v>428</v>
      </c>
      <c r="C10" s="13" t="s">
        <v>429</v>
      </c>
      <c r="D10" s="13" t="s">
        <v>333</v>
      </c>
      <c r="E10" s="13" t="s">
        <v>183</v>
      </c>
      <c r="F10" s="13" t="s">
        <v>430</v>
      </c>
      <c r="G10" s="13" t="s">
        <v>188</v>
      </c>
      <c r="H10" s="13" t="s">
        <v>306</v>
      </c>
      <c r="I10" s="13" t="s">
        <v>431</v>
      </c>
      <c r="J10" s="13" t="s">
        <v>244</v>
      </c>
      <c r="K10" s="13" t="s">
        <v>262</v>
      </c>
      <c r="L10" s="13" t="s">
        <v>349</v>
      </c>
      <c r="M10" s="13" t="s">
        <v>120</v>
      </c>
      <c r="N10" s="13" t="s">
        <v>23</v>
      </c>
      <c r="O10" s="13" t="s">
        <v>372</v>
      </c>
      <c r="P10" s="13" t="s">
        <v>204</v>
      </c>
      <c r="Q10" s="13" t="s">
        <v>126</v>
      </c>
      <c r="R10" s="13" t="s">
        <v>432</v>
      </c>
    </row>
    <row r="11" spans="1:18" s="14" customFormat="1" ht="16.2" customHeight="1" x14ac:dyDescent="0.3">
      <c r="A11" s="11" t="s">
        <v>433</v>
      </c>
      <c r="B11" s="15" t="s">
        <v>106</v>
      </c>
      <c r="C11" s="15" t="s">
        <v>254</v>
      </c>
      <c r="D11" s="15" t="s">
        <v>73</v>
      </c>
      <c r="E11" s="15" t="s">
        <v>106</v>
      </c>
      <c r="F11" s="15" t="s">
        <v>253</v>
      </c>
      <c r="G11" s="15" t="s">
        <v>252</v>
      </c>
      <c r="H11" s="15" t="s">
        <v>73</v>
      </c>
      <c r="I11" s="15" t="s">
        <v>102</v>
      </c>
      <c r="J11" s="15" t="s">
        <v>249</v>
      </c>
      <c r="K11" s="15" t="s">
        <v>334</v>
      </c>
      <c r="L11" s="15" t="s">
        <v>197</v>
      </c>
      <c r="M11" s="15" t="s">
        <v>193</v>
      </c>
      <c r="N11" s="15" t="s">
        <v>81</v>
      </c>
      <c r="O11" s="15" t="s">
        <v>133</v>
      </c>
      <c r="P11" s="15" t="s">
        <v>135</v>
      </c>
      <c r="Q11" s="15" t="s">
        <v>196</v>
      </c>
      <c r="R11" s="15" t="s">
        <v>175</v>
      </c>
    </row>
  </sheetData>
  <sheetProtection algorithmName="SHA-512" hashValue="QZG5rFjIU2awCLk7liMwUZ8MVF9Fr25hO+NGC6w2fckytPkSZP2I6Ak/tb1kj11x59Tl2tJafaOckaP0/GNkIg==" saltValue="JqP57LbUbwyGnKGTpD4fdg=="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8 B10:R11 B9:H9 J9:R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24"/>
  <sheetViews>
    <sheetView showGridLines="0" zoomScale="80" zoomScaleNormal="80" workbookViewId="0"/>
  </sheetViews>
  <sheetFormatPr defaultRowHeight="14.4" x14ac:dyDescent="0.3"/>
  <cols>
    <col min="1" max="1" width="28.5546875" customWidth="1"/>
    <col min="2" max="18" width="10.6640625" customWidth="1"/>
  </cols>
  <sheetData>
    <row r="1" spans="1:18" ht="18" x14ac:dyDescent="0.35">
      <c r="A1" s="113" t="str">
        <f>HYPERLINK("#Contents!A1","Return to Index")</f>
        <v>Return to Index</v>
      </c>
      <c r="B1" s="119" t="s">
        <v>602</v>
      </c>
    </row>
    <row r="2" spans="1:18" ht="39" customHeight="1" x14ac:dyDescent="0.3">
      <c r="A2" s="189" t="s">
        <v>587</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293</v>
      </c>
      <c r="E7" s="5" t="s">
        <v>29</v>
      </c>
      <c r="F7" s="5" t="s">
        <v>232</v>
      </c>
      <c r="G7" s="5" t="s">
        <v>377</v>
      </c>
      <c r="H7" s="5" t="s">
        <v>233</v>
      </c>
      <c r="I7" s="5" t="s">
        <v>43</v>
      </c>
      <c r="J7" s="5" t="s">
        <v>146</v>
      </c>
      <c r="K7" s="5" t="s">
        <v>434</v>
      </c>
      <c r="L7" s="5" t="s">
        <v>46</v>
      </c>
      <c r="M7" s="5" t="s">
        <v>61</v>
      </c>
      <c r="N7" s="5" t="s">
        <v>296</v>
      </c>
      <c r="O7" s="5" t="s">
        <v>49</v>
      </c>
      <c r="P7" s="5" t="s">
        <v>50</v>
      </c>
      <c r="Q7" s="5" t="s">
        <v>51</v>
      </c>
      <c r="R7" s="5" t="s">
        <v>326</v>
      </c>
    </row>
    <row r="8" spans="1:18" ht="20.100000000000001" customHeight="1" x14ac:dyDescent="0.3">
      <c r="A8" s="7" t="s">
        <v>435</v>
      </c>
      <c r="B8" s="6" t="s">
        <v>436</v>
      </c>
      <c r="C8" s="6" t="s">
        <v>396</v>
      </c>
      <c r="D8" s="6" t="s">
        <v>437</v>
      </c>
      <c r="E8" s="6" t="s">
        <v>323</v>
      </c>
      <c r="F8" s="6" t="s">
        <v>438</v>
      </c>
      <c r="G8" s="6" t="s">
        <v>404</v>
      </c>
      <c r="H8" s="6" t="s">
        <v>286</v>
      </c>
      <c r="I8" s="6" t="s">
        <v>439</v>
      </c>
      <c r="J8" s="6" t="s">
        <v>94</v>
      </c>
      <c r="K8" s="6" t="s">
        <v>69</v>
      </c>
      <c r="L8" s="6" t="s">
        <v>68</v>
      </c>
      <c r="M8" s="6" t="s">
        <v>126</v>
      </c>
      <c r="N8" s="6" t="s">
        <v>440</v>
      </c>
      <c r="O8" s="6" t="s">
        <v>29</v>
      </c>
      <c r="P8" s="6" t="s">
        <v>357</v>
      </c>
      <c r="Q8" s="6" t="s">
        <v>120</v>
      </c>
      <c r="R8" s="6" t="s">
        <v>441</v>
      </c>
    </row>
    <row r="9" spans="1:18" ht="20.100000000000001" customHeight="1" x14ac:dyDescent="0.3">
      <c r="A9" s="4" t="s">
        <v>442</v>
      </c>
      <c r="B9" s="5" t="s">
        <v>107</v>
      </c>
      <c r="C9" s="5" t="s">
        <v>105</v>
      </c>
      <c r="D9" s="5" t="s">
        <v>252</v>
      </c>
      <c r="E9" s="5" t="s">
        <v>443</v>
      </c>
      <c r="F9" s="5" t="s">
        <v>254</v>
      </c>
      <c r="G9" s="5" t="s">
        <v>105</v>
      </c>
      <c r="H9" s="5" t="s">
        <v>107</v>
      </c>
      <c r="I9" s="5" t="s">
        <v>251</v>
      </c>
      <c r="J9" s="5" t="s">
        <v>197</v>
      </c>
      <c r="K9" s="5" t="s">
        <v>257</v>
      </c>
      <c r="L9" s="5" t="s">
        <v>197</v>
      </c>
      <c r="M9" s="5" t="s">
        <v>223</v>
      </c>
      <c r="N9" s="5" t="s">
        <v>72</v>
      </c>
      <c r="O9" s="5" t="s">
        <v>109</v>
      </c>
      <c r="P9" s="5" t="s">
        <v>269</v>
      </c>
      <c r="Q9" s="5" t="s">
        <v>176</v>
      </c>
      <c r="R9" s="5" t="s">
        <v>77</v>
      </c>
    </row>
    <row r="10" spans="1:18" ht="20.100000000000001" customHeight="1" x14ac:dyDescent="0.3">
      <c r="A10" s="7" t="s">
        <v>444</v>
      </c>
      <c r="B10" s="6" t="s">
        <v>437</v>
      </c>
      <c r="C10" s="6" t="s">
        <v>430</v>
      </c>
      <c r="D10" s="6" t="s">
        <v>388</v>
      </c>
      <c r="E10" s="6" t="s">
        <v>284</v>
      </c>
      <c r="F10" s="6" t="s">
        <v>330</v>
      </c>
      <c r="G10" s="6" t="s">
        <v>364</v>
      </c>
      <c r="H10" s="6" t="s">
        <v>281</v>
      </c>
      <c r="I10" s="6" t="s">
        <v>63</v>
      </c>
      <c r="J10" s="6" t="s">
        <v>213</v>
      </c>
      <c r="K10" s="6" t="s">
        <v>289</v>
      </c>
      <c r="L10" s="6" t="s">
        <v>185</v>
      </c>
      <c r="M10" s="6" t="s">
        <v>160</v>
      </c>
      <c r="N10" s="6" t="s">
        <v>288</v>
      </c>
      <c r="O10" s="6" t="s">
        <v>445</v>
      </c>
      <c r="P10" s="6" t="s">
        <v>319</v>
      </c>
      <c r="Q10" s="6" t="s">
        <v>124</v>
      </c>
      <c r="R10" s="6" t="s">
        <v>324</v>
      </c>
    </row>
    <row r="11" spans="1:18" ht="20.100000000000001" customHeight="1" x14ac:dyDescent="0.3">
      <c r="A11" s="4" t="s">
        <v>446</v>
      </c>
      <c r="B11" s="5" t="s">
        <v>109</v>
      </c>
      <c r="C11" s="5" t="s">
        <v>268</v>
      </c>
      <c r="D11" s="5" t="s">
        <v>194</v>
      </c>
      <c r="E11" s="5" t="s">
        <v>210</v>
      </c>
      <c r="F11" s="5" t="s">
        <v>113</v>
      </c>
      <c r="G11" s="5" t="s">
        <v>266</v>
      </c>
      <c r="H11" s="5" t="s">
        <v>268</v>
      </c>
      <c r="I11" s="5" t="s">
        <v>268</v>
      </c>
      <c r="J11" s="5" t="s">
        <v>176</v>
      </c>
      <c r="K11" s="5" t="s">
        <v>194</v>
      </c>
      <c r="L11" s="5" t="s">
        <v>194</v>
      </c>
      <c r="M11" s="5" t="s">
        <v>105</v>
      </c>
      <c r="N11" s="5" t="s">
        <v>132</v>
      </c>
      <c r="O11" s="5" t="s">
        <v>271</v>
      </c>
      <c r="P11" s="5" t="s">
        <v>271</v>
      </c>
      <c r="Q11" s="5" t="s">
        <v>195</v>
      </c>
      <c r="R11" s="5" t="s">
        <v>256</v>
      </c>
    </row>
    <row r="12" spans="1:18" ht="20.100000000000001" customHeight="1" x14ac:dyDescent="0.3">
      <c r="A12" s="7" t="s">
        <v>447</v>
      </c>
      <c r="B12" s="6" t="s">
        <v>448</v>
      </c>
      <c r="C12" s="6" t="s">
        <v>61</v>
      </c>
      <c r="D12" s="6" t="s">
        <v>68</v>
      </c>
      <c r="E12" s="6" t="s">
        <v>189</v>
      </c>
      <c r="F12" s="6" t="s">
        <v>370</v>
      </c>
      <c r="G12" s="6" t="s">
        <v>278</v>
      </c>
      <c r="H12" s="6" t="s">
        <v>160</v>
      </c>
      <c r="I12" s="6" t="s">
        <v>244</v>
      </c>
      <c r="J12" s="6" t="s">
        <v>312</v>
      </c>
      <c r="K12" s="6" t="s">
        <v>213</v>
      </c>
      <c r="L12" s="6" t="s">
        <v>340</v>
      </c>
      <c r="M12" s="6" t="s">
        <v>99</v>
      </c>
      <c r="N12" s="6" t="s">
        <v>226</v>
      </c>
      <c r="O12" s="6" t="s">
        <v>439</v>
      </c>
      <c r="P12" s="6" t="s">
        <v>164</v>
      </c>
      <c r="Q12" s="6" t="s">
        <v>127</v>
      </c>
      <c r="R12" s="6" t="s">
        <v>372</v>
      </c>
    </row>
    <row r="13" spans="1:18" ht="20.100000000000001" customHeight="1" x14ac:dyDescent="0.3">
      <c r="A13" s="4" t="s">
        <v>449</v>
      </c>
      <c r="B13" s="5" t="s">
        <v>113</v>
      </c>
      <c r="C13" s="5" t="s">
        <v>269</v>
      </c>
      <c r="D13" s="5" t="s">
        <v>80</v>
      </c>
      <c r="E13" s="5" t="s">
        <v>133</v>
      </c>
      <c r="F13" s="5" t="s">
        <v>195</v>
      </c>
      <c r="G13" s="5" t="s">
        <v>193</v>
      </c>
      <c r="H13" s="5" t="s">
        <v>113</v>
      </c>
      <c r="I13" s="5" t="s">
        <v>196</v>
      </c>
      <c r="J13" s="5" t="s">
        <v>209</v>
      </c>
      <c r="K13" s="5" t="s">
        <v>193</v>
      </c>
      <c r="L13" s="5" t="s">
        <v>80</v>
      </c>
      <c r="M13" s="5" t="s">
        <v>256</v>
      </c>
      <c r="N13" s="5" t="s">
        <v>131</v>
      </c>
      <c r="O13" s="5" t="s">
        <v>211</v>
      </c>
      <c r="P13" s="5" t="s">
        <v>176</v>
      </c>
      <c r="Q13" s="5" t="s">
        <v>102</v>
      </c>
      <c r="R13" s="5" t="s">
        <v>134</v>
      </c>
    </row>
    <row r="14" spans="1:18" ht="20.100000000000001" customHeight="1" x14ac:dyDescent="0.3">
      <c r="A14" s="7" t="s">
        <v>450</v>
      </c>
      <c r="B14" s="6" t="s">
        <v>451</v>
      </c>
      <c r="C14" s="6" t="s">
        <v>183</v>
      </c>
      <c r="D14" s="6" t="s">
        <v>452</v>
      </c>
      <c r="E14" s="6" t="s">
        <v>204</v>
      </c>
      <c r="F14" s="6" t="s">
        <v>92</v>
      </c>
      <c r="G14" s="6" t="s">
        <v>321</v>
      </c>
      <c r="H14" s="6" t="s">
        <v>201</v>
      </c>
      <c r="I14" s="6" t="s">
        <v>317</v>
      </c>
      <c r="J14" s="6" t="s">
        <v>187</v>
      </c>
      <c r="K14" s="6" t="s">
        <v>187</v>
      </c>
      <c r="L14" s="6" t="s">
        <v>186</v>
      </c>
      <c r="M14" s="6" t="s">
        <v>205</v>
      </c>
      <c r="N14" s="6" t="s">
        <v>245</v>
      </c>
      <c r="O14" s="6" t="s">
        <v>303</v>
      </c>
      <c r="P14" s="6" t="s">
        <v>376</v>
      </c>
      <c r="Q14" s="6" t="s">
        <v>123</v>
      </c>
      <c r="R14" s="6" t="s">
        <v>370</v>
      </c>
    </row>
    <row r="15" spans="1:18" ht="20.100000000000001" customHeight="1" x14ac:dyDescent="0.3">
      <c r="A15" s="4" t="s">
        <v>453</v>
      </c>
      <c r="B15" s="5" t="s">
        <v>193</v>
      </c>
      <c r="C15" s="5" t="s">
        <v>111</v>
      </c>
      <c r="D15" s="5" t="s">
        <v>268</v>
      </c>
      <c r="E15" s="5" t="s">
        <v>111</v>
      </c>
      <c r="F15" s="5" t="s">
        <v>195</v>
      </c>
      <c r="G15" s="5" t="s">
        <v>193</v>
      </c>
      <c r="H15" s="5" t="s">
        <v>80</v>
      </c>
      <c r="I15" s="5" t="s">
        <v>194</v>
      </c>
      <c r="J15" s="5" t="s">
        <v>196</v>
      </c>
      <c r="K15" s="5" t="s">
        <v>223</v>
      </c>
      <c r="L15" s="5" t="s">
        <v>195</v>
      </c>
      <c r="M15" s="5" t="s">
        <v>266</v>
      </c>
      <c r="N15" s="5" t="s">
        <v>210</v>
      </c>
      <c r="O15" s="5" t="s">
        <v>193</v>
      </c>
      <c r="P15" s="5" t="s">
        <v>113</v>
      </c>
      <c r="Q15" s="5" t="s">
        <v>80</v>
      </c>
      <c r="R15" s="5" t="s">
        <v>210</v>
      </c>
    </row>
    <row r="16" spans="1:18" ht="20.100000000000001" customHeight="1" x14ac:dyDescent="0.3">
      <c r="A16" s="7" t="s">
        <v>454</v>
      </c>
      <c r="B16" s="6" t="s">
        <v>89</v>
      </c>
      <c r="C16" s="6" t="s">
        <v>357</v>
      </c>
      <c r="D16" s="6" t="s">
        <v>202</v>
      </c>
      <c r="E16" s="6" t="s">
        <v>218</v>
      </c>
      <c r="F16" s="6" t="s">
        <v>309</v>
      </c>
      <c r="G16" s="6" t="s">
        <v>289</v>
      </c>
      <c r="H16" s="6" t="s">
        <v>348</v>
      </c>
      <c r="I16" s="6" t="s">
        <v>343</v>
      </c>
      <c r="J16" s="6" t="s">
        <v>126</v>
      </c>
      <c r="K16" s="6" t="s">
        <v>290</v>
      </c>
      <c r="L16" s="6" t="s">
        <v>185</v>
      </c>
      <c r="M16" s="6" t="s">
        <v>116</v>
      </c>
      <c r="N16" s="6" t="s">
        <v>312</v>
      </c>
      <c r="O16" s="6" t="s">
        <v>371</v>
      </c>
      <c r="P16" s="6" t="s">
        <v>320</v>
      </c>
      <c r="Q16" s="6" t="s">
        <v>218</v>
      </c>
      <c r="R16" s="6" t="s">
        <v>278</v>
      </c>
    </row>
    <row r="17" spans="1:18" ht="20.100000000000001" customHeight="1" x14ac:dyDescent="0.3">
      <c r="A17" s="4" t="s">
        <v>455</v>
      </c>
      <c r="B17" s="5" t="s">
        <v>210</v>
      </c>
      <c r="C17" s="5" t="s">
        <v>194</v>
      </c>
      <c r="D17" s="5" t="s">
        <v>112</v>
      </c>
      <c r="E17" s="5" t="s">
        <v>134</v>
      </c>
      <c r="F17" s="5" t="s">
        <v>113</v>
      </c>
      <c r="G17" s="5" t="s">
        <v>80</v>
      </c>
      <c r="H17" s="5" t="s">
        <v>80</v>
      </c>
      <c r="I17" s="5" t="s">
        <v>194</v>
      </c>
      <c r="J17" s="5" t="s">
        <v>133</v>
      </c>
      <c r="K17" s="5" t="s">
        <v>134</v>
      </c>
      <c r="L17" s="5" t="s">
        <v>195</v>
      </c>
      <c r="M17" s="5" t="s">
        <v>176</v>
      </c>
      <c r="N17" s="5" t="s">
        <v>256</v>
      </c>
      <c r="O17" s="5" t="s">
        <v>210</v>
      </c>
      <c r="P17" s="5" t="s">
        <v>193</v>
      </c>
      <c r="Q17" s="5" t="s">
        <v>223</v>
      </c>
      <c r="R17" s="5" t="s">
        <v>256</v>
      </c>
    </row>
    <row r="19" spans="1:18" x14ac:dyDescent="0.3">
      <c r="A19" s="8" t="s">
        <v>595</v>
      </c>
      <c r="B19" s="8" t="s">
        <v>594</v>
      </c>
    </row>
    <row r="20" spans="1:18" x14ac:dyDescent="0.3">
      <c r="A20" s="8" t="str">
        <f>A9</f>
        <v>Strongly Agree %</v>
      </c>
      <c r="B20" s="10">
        <v>0.37</v>
      </c>
    </row>
    <row r="21" spans="1:18" x14ac:dyDescent="0.3">
      <c r="A21" s="8" t="str">
        <f>A15</f>
        <v>Agree %</v>
      </c>
      <c r="B21" s="10">
        <v>0.15</v>
      </c>
    </row>
    <row r="22" spans="1:18" x14ac:dyDescent="0.3">
      <c r="A22" s="8" t="str">
        <f>A17</f>
        <v>Neutral - Don't Know/Not Sure %</v>
      </c>
      <c r="B22" s="10">
        <v>0.13</v>
      </c>
    </row>
    <row r="23" spans="1:18" x14ac:dyDescent="0.3">
      <c r="A23" s="8" t="str">
        <f>A11</f>
        <v>Disagree %</v>
      </c>
      <c r="B23" s="10">
        <v>0.2</v>
      </c>
    </row>
    <row r="24" spans="1:18" x14ac:dyDescent="0.3">
      <c r="A24" s="8" t="str">
        <f>A13</f>
        <v>Strongly Disagree %</v>
      </c>
      <c r="B24" s="10">
        <v>0.16</v>
      </c>
    </row>
  </sheetData>
  <sheetProtection algorithmName="SHA-512" hashValue="f9DqCbw+1HQL0jf3pY/AVuKkGdL6AKsrt/SEdbawT5uQ9VrTEQrC7gzz9wyzS44xUsskQ/c9IK5lexwtilH75w==" saltValue="uRq+Ay+gcXrEeFl5E2sJlw=="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7"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24"/>
  <sheetViews>
    <sheetView showGridLines="0" zoomScale="80" zoomScaleNormal="80" workbookViewId="0"/>
  </sheetViews>
  <sheetFormatPr defaultRowHeight="14.4" x14ac:dyDescent="0.3"/>
  <cols>
    <col min="1" max="1" width="28.5546875" customWidth="1"/>
    <col min="2" max="18" width="10.6640625" customWidth="1"/>
  </cols>
  <sheetData>
    <row r="1" spans="1:18" ht="18" x14ac:dyDescent="0.35">
      <c r="A1" s="113" t="str">
        <f>HYPERLINK("#Contents!A1","Return to Index")</f>
        <v>Return to Index</v>
      </c>
      <c r="B1" s="119" t="s">
        <v>602</v>
      </c>
    </row>
    <row r="2" spans="1:18" ht="36" customHeight="1" x14ac:dyDescent="0.3">
      <c r="A2" s="189" t="s">
        <v>588</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144</v>
      </c>
      <c r="E7" s="5" t="s">
        <v>39</v>
      </c>
      <c r="F7" s="5" t="s">
        <v>40</v>
      </c>
      <c r="G7" s="5" t="s">
        <v>41</v>
      </c>
      <c r="H7" s="5" t="s">
        <v>42</v>
      </c>
      <c r="I7" s="5" t="s">
        <v>295</v>
      </c>
      <c r="J7" s="5" t="s">
        <v>352</v>
      </c>
      <c r="K7" s="5" t="s">
        <v>45</v>
      </c>
      <c r="L7" s="5" t="s">
        <v>147</v>
      </c>
      <c r="M7" s="5" t="s">
        <v>262</v>
      </c>
      <c r="N7" s="5" t="s">
        <v>48</v>
      </c>
      <c r="O7" s="5" t="s">
        <v>49</v>
      </c>
      <c r="P7" s="5" t="s">
        <v>50</v>
      </c>
      <c r="Q7" s="5" t="s">
        <v>51</v>
      </c>
      <c r="R7" s="5" t="s">
        <v>326</v>
      </c>
    </row>
    <row r="8" spans="1:18" ht="20.100000000000001" customHeight="1" x14ac:dyDescent="0.3">
      <c r="A8" s="7" t="s">
        <v>435</v>
      </c>
      <c r="B8" s="6" t="s">
        <v>456</v>
      </c>
      <c r="C8" s="6" t="s">
        <v>457</v>
      </c>
      <c r="D8" s="6" t="s">
        <v>260</v>
      </c>
      <c r="E8" s="6" t="s">
        <v>226</v>
      </c>
      <c r="F8" s="6" t="s">
        <v>458</v>
      </c>
      <c r="G8" s="6" t="s">
        <v>322</v>
      </c>
      <c r="H8" s="6" t="s">
        <v>94</v>
      </c>
      <c r="I8" s="6" t="s">
        <v>395</v>
      </c>
      <c r="J8" s="6" t="s">
        <v>324</v>
      </c>
      <c r="K8" s="6" t="s">
        <v>221</v>
      </c>
      <c r="L8" s="6" t="s">
        <v>323</v>
      </c>
      <c r="M8" s="6" t="s">
        <v>88</v>
      </c>
      <c r="N8" s="6" t="s">
        <v>160</v>
      </c>
      <c r="O8" s="6" t="s">
        <v>157</v>
      </c>
      <c r="P8" s="6" t="s">
        <v>459</v>
      </c>
      <c r="Q8" s="6" t="s">
        <v>288</v>
      </c>
      <c r="R8" s="6" t="s">
        <v>321</v>
      </c>
    </row>
    <row r="9" spans="1:18" ht="20.100000000000001" customHeight="1" x14ac:dyDescent="0.3">
      <c r="A9" s="4" t="s">
        <v>442</v>
      </c>
      <c r="B9" s="5" t="s">
        <v>267</v>
      </c>
      <c r="C9" s="5" t="s">
        <v>267</v>
      </c>
      <c r="D9" s="5" t="s">
        <v>254</v>
      </c>
      <c r="E9" s="5" t="s">
        <v>195</v>
      </c>
      <c r="F9" s="5" t="s">
        <v>197</v>
      </c>
      <c r="G9" s="5" t="s">
        <v>253</v>
      </c>
      <c r="H9" s="5" t="s">
        <v>271</v>
      </c>
      <c r="I9" s="5" t="s">
        <v>267</v>
      </c>
      <c r="J9" s="5" t="s">
        <v>254</v>
      </c>
      <c r="K9" s="5" t="s">
        <v>270</v>
      </c>
      <c r="L9" s="5" t="s">
        <v>252</v>
      </c>
      <c r="M9" s="5" t="s">
        <v>74</v>
      </c>
      <c r="N9" s="5" t="s">
        <v>112</v>
      </c>
      <c r="O9" s="5" t="s">
        <v>73</v>
      </c>
      <c r="P9" s="5" t="s">
        <v>78</v>
      </c>
      <c r="Q9" s="5" t="s">
        <v>209</v>
      </c>
      <c r="R9" s="5" t="s">
        <v>256</v>
      </c>
    </row>
    <row r="10" spans="1:18" ht="20.100000000000001" customHeight="1" x14ac:dyDescent="0.3">
      <c r="A10" s="7" t="s">
        <v>450</v>
      </c>
      <c r="B10" s="6" t="s">
        <v>385</v>
      </c>
      <c r="C10" s="6" t="s">
        <v>460</v>
      </c>
      <c r="D10" s="6" t="s">
        <v>316</v>
      </c>
      <c r="E10" s="6" t="s">
        <v>202</v>
      </c>
      <c r="F10" s="6" t="s">
        <v>331</v>
      </c>
      <c r="G10" s="6" t="s">
        <v>323</v>
      </c>
      <c r="H10" s="6" t="s">
        <v>212</v>
      </c>
      <c r="I10" s="6" t="s">
        <v>156</v>
      </c>
      <c r="J10" s="6" t="s">
        <v>372</v>
      </c>
      <c r="K10" s="6" t="s">
        <v>320</v>
      </c>
      <c r="L10" s="6" t="s">
        <v>348</v>
      </c>
      <c r="M10" s="6" t="s">
        <v>203</v>
      </c>
      <c r="N10" s="6" t="s">
        <v>127</v>
      </c>
      <c r="O10" s="6" t="s">
        <v>402</v>
      </c>
      <c r="P10" s="6" t="s">
        <v>460</v>
      </c>
      <c r="Q10" s="6" t="s">
        <v>288</v>
      </c>
      <c r="R10" s="6" t="s">
        <v>248</v>
      </c>
    </row>
    <row r="11" spans="1:18" ht="20.100000000000001" customHeight="1" x14ac:dyDescent="0.3">
      <c r="A11" s="4" t="s">
        <v>453</v>
      </c>
      <c r="B11" s="5" t="s">
        <v>266</v>
      </c>
      <c r="C11" s="5" t="s">
        <v>103</v>
      </c>
      <c r="D11" s="5" t="s">
        <v>194</v>
      </c>
      <c r="E11" s="5" t="s">
        <v>250</v>
      </c>
      <c r="F11" s="5" t="s">
        <v>84</v>
      </c>
      <c r="G11" s="5" t="s">
        <v>109</v>
      </c>
      <c r="H11" s="5" t="s">
        <v>196</v>
      </c>
      <c r="I11" s="5" t="s">
        <v>211</v>
      </c>
      <c r="J11" s="5" t="s">
        <v>269</v>
      </c>
      <c r="K11" s="5" t="s">
        <v>103</v>
      </c>
      <c r="L11" s="5" t="s">
        <v>113</v>
      </c>
      <c r="M11" s="5" t="s">
        <v>105</v>
      </c>
      <c r="N11" s="5" t="s">
        <v>134</v>
      </c>
      <c r="O11" s="5" t="s">
        <v>253</v>
      </c>
      <c r="P11" s="5" t="s">
        <v>253</v>
      </c>
      <c r="Q11" s="5" t="s">
        <v>209</v>
      </c>
      <c r="R11" s="5" t="s">
        <v>196</v>
      </c>
    </row>
    <row r="12" spans="1:18" ht="20.100000000000001" customHeight="1" x14ac:dyDescent="0.3">
      <c r="A12" s="7" t="s">
        <v>447</v>
      </c>
      <c r="B12" s="6" t="s">
        <v>461</v>
      </c>
      <c r="C12" s="6" t="s">
        <v>316</v>
      </c>
      <c r="D12" s="6" t="s">
        <v>199</v>
      </c>
      <c r="E12" s="6" t="s">
        <v>177</v>
      </c>
      <c r="F12" s="6" t="s">
        <v>153</v>
      </c>
      <c r="G12" s="6" t="s">
        <v>285</v>
      </c>
      <c r="H12" s="6" t="s">
        <v>403</v>
      </c>
      <c r="I12" s="6" t="s">
        <v>325</v>
      </c>
      <c r="J12" s="6" t="s">
        <v>244</v>
      </c>
      <c r="K12" s="6" t="s">
        <v>88</v>
      </c>
      <c r="L12" s="6" t="s">
        <v>22</v>
      </c>
      <c r="M12" s="6" t="s">
        <v>118</v>
      </c>
      <c r="N12" s="6" t="s">
        <v>155</v>
      </c>
      <c r="O12" s="6" t="s">
        <v>98</v>
      </c>
      <c r="P12" s="6" t="s">
        <v>226</v>
      </c>
      <c r="Q12" s="6" t="s">
        <v>201</v>
      </c>
      <c r="R12" s="6" t="s">
        <v>462</v>
      </c>
    </row>
    <row r="13" spans="1:18" ht="20.100000000000001" customHeight="1" x14ac:dyDescent="0.3">
      <c r="A13" s="4" t="s">
        <v>449</v>
      </c>
      <c r="B13" s="5" t="s">
        <v>266</v>
      </c>
      <c r="C13" s="5" t="s">
        <v>113</v>
      </c>
      <c r="D13" s="5" t="s">
        <v>103</v>
      </c>
      <c r="E13" s="5" t="s">
        <v>132</v>
      </c>
      <c r="F13" s="5" t="s">
        <v>195</v>
      </c>
      <c r="G13" s="5" t="s">
        <v>268</v>
      </c>
      <c r="H13" s="5" t="s">
        <v>252</v>
      </c>
      <c r="I13" s="5" t="s">
        <v>194</v>
      </c>
      <c r="J13" s="5" t="s">
        <v>197</v>
      </c>
      <c r="K13" s="5" t="s">
        <v>109</v>
      </c>
      <c r="L13" s="5" t="s">
        <v>84</v>
      </c>
      <c r="M13" s="5" t="s">
        <v>132</v>
      </c>
      <c r="N13" s="5" t="s">
        <v>307</v>
      </c>
      <c r="O13" s="5" t="s">
        <v>112</v>
      </c>
      <c r="P13" s="5" t="s">
        <v>132</v>
      </c>
      <c r="Q13" s="5" t="s">
        <v>197</v>
      </c>
      <c r="R13" s="5" t="s">
        <v>102</v>
      </c>
    </row>
    <row r="14" spans="1:18" ht="20.100000000000001" customHeight="1" x14ac:dyDescent="0.3">
      <c r="A14" s="7" t="s">
        <v>444</v>
      </c>
      <c r="B14" s="6" t="s">
        <v>463</v>
      </c>
      <c r="C14" s="6" t="s">
        <v>184</v>
      </c>
      <c r="D14" s="6" t="s">
        <v>343</v>
      </c>
      <c r="E14" s="6" t="s">
        <v>351</v>
      </c>
      <c r="F14" s="6" t="s">
        <v>183</v>
      </c>
      <c r="G14" s="6" t="s">
        <v>278</v>
      </c>
      <c r="H14" s="6" t="s">
        <v>288</v>
      </c>
      <c r="I14" s="6" t="s">
        <v>30</v>
      </c>
      <c r="J14" s="6" t="s">
        <v>120</v>
      </c>
      <c r="K14" s="6" t="s">
        <v>219</v>
      </c>
      <c r="L14" s="6" t="s">
        <v>284</v>
      </c>
      <c r="M14" s="6" t="s">
        <v>190</v>
      </c>
      <c r="N14" s="6" t="s">
        <v>262</v>
      </c>
      <c r="O14" s="6" t="s">
        <v>282</v>
      </c>
      <c r="P14" s="6" t="s">
        <v>348</v>
      </c>
      <c r="Q14" s="6" t="s">
        <v>121</v>
      </c>
      <c r="R14" s="6" t="s">
        <v>438</v>
      </c>
    </row>
    <row r="15" spans="1:18" ht="20.100000000000001" customHeight="1" x14ac:dyDescent="0.3">
      <c r="A15" s="4" t="s">
        <v>446</v>
      </c>
      <c r="B15" s="5" t="s">
        <v>196</v>
      </c>
      <c r="C15" s="5" t="s">
        <v>210</v>
      </c>
      <c r="D15" s="5" t="s">
        <v>193</v>
      </c>
      <c r="E15" s="5" t="s">
        <v>267</v>
      </c>
      <c r="F15" s="5" t="s">
        <v>256</v>
      </c>
      <c r="G15" s="5" t="s">
        <v>193</v>
      </c>
      <c r="H15" s="5" t="s">
        <v>111</v>
      </c>
      <c r="I15" s="5" t="s">
        <v>196</v>
      </c>
      <c r="J15" s="5" t="s">
        <v>112</v>
      </c>
      <c r="K15" s="5" t="s">
        <v>268</v>
      </c>
      <c r="L15" s="5" t="s">
        <v>111</v>
      </c>
      <c r="M15" s="5" t="s">
        <v>136</v>
      </c>
      <c r="N15" s="5" t="s">
        <v>270</v>
      </c>
      <c r="O15" s="5" t="s">
        <v>134</v>
      </c>
      <c r="P15" s="5" t="s">
        <v>133</v>
      </c>
      <c r="Q15" s="5" t="s">
        <v>134</v>
      </c>
      <c r="R15" s="5" t="s">
        <v>266</v>
      </c>
    </row>
    <row r="16" spans="1:18" ht="20.100000000000001" customHeight="1" x14ac:dyDescent="0.3">
      <c r="A16" s="7" t="s">
        <v>454</v>
      </c>
      <c r="B16" s="6" t="s">
        <v>363</v>
      </c>
      <c r="C16" s="6" t="s">
        <v>163</v>
      </c>
      <c r="D16" s="6" t="s">
        <v>351</v>
      </c>
      <c r="E16" s="6" t="s">
        <v>121</v>
      </c>
      <c r="F16" s="6" t="s">
        <v>186</v>
      </c>
      <c r="G16" s="6" t="s">
        <v>351</v>
      </c>
      <c r="H16" s="6" t="s">
        <v>95</v>
      </c>
      <c r="I16" s="6" t="s">
        <v>309</v>
      </c>
      <c r="J16" s="6" t="s">
        <v>123</v>
      </c>
      <c r="K16" s="6" t="s">
        <v>204</v>
      </c>
      <c r="L16" s="6" t="s">
        <v>284</v>
      </c>
      <c r="M16" s="6" t="s">
        <v>206</v>
      </c>
      <c r="N16" s="6" t="s">
        <v>311</v>
      </c>
      <c r="O16" s="6" t="s">
        <v>186</v>
      </c>
      <c r="P16" s="6" t="s">
        <v>225</v>
      </c>
      <c r="Q16" s="6" t="s">
        <v>218</v>
      </c>
      <c r="R16" s="6" t="s">
        <v>153</v>
      </c>
    </row>
    <row r="17" spans="1:18" ht="20.100000000000001" customHeight="1" x14ac:dyDescent="0.3">
      <c r="A17" s="4" t="s">
        <v>455</v>
      </c>
      <c r="B17" s="5" t="s">
        <v>112</v>
      </c>
      <c r="C17" s="5" t="s">
        <v>256</v>
      </c>
      <c r="D17" s="5" t="s">
        <v>134</v>
      </c>
      <c r="E17" s="5" t="s">
        <v>131</v>
      </c>
      <c r="F17" s="5" t="s">
        <v>112</v>
      </c>
      <c r="G17" s="5" t="s">
        <v>112</v>
      </c>
      <c r="H17" s="5" t="s">
        <v>223</v>
      </c>
      <c r="I17" s="5" t="s">
        <v>210</v>
      </c>
      <c r="J17" s="5" t="s">
        <v>131</v>
      </c>
      <c r="K17" s="5" t="s">
        <v>136</v>
      </c>
      <c r="L17" s="5" t="s">
        <v>111</v>
      </c>
      <c r="M17" s="5" t="s">
        <v>223</v>
      </c>
      <c r="N17" s="5" t="s">
        <v>80</v>
      </c>
      <c r="O17" s="5" t="s">
        <v>133</v>
      </c>
      <c r="P17" s="5" t="s">
        <v>132</v>
      </c>
      <c r="Q17" s="5" t="s">
        <v>223</v>
      </c>
      <c r="R17" s="5" t="s">
        <v>210</v>
      </c>
    </row>
    <row r="19" spans="1:18" x14ac:dyDescent="0.3">
      <c r="A19" s="8" t="s">
        <v>595</v>
      </c>
      <c r="B19" s="8" t="s">
        <v>594</v>
      </c>
    </row>
    <row r="20" spans="1:18" x14ac:dyDescent="0.3">
      <c r="A20" s="8" t="str">
        <f>A9</f>
        <v>Strongly Agree %</v>
      </c>
      <c r="B20" s="10">
        <v>0.31</v>
      </c>
    </row>
    <row r="21" spans="1:18" x14ac:dyDescent="0.3">
      <c r="A21" s="8" t="str">
        <f>A11</f>
        <v>Agree %</v>
      </c>
      <c r="B21" s="10">
        <v>0.23</v>
      </c>
    </row>
    <row r="22" spans="1:18" x14ac:dyDescent="0.3">
      <c r="A22" s="8" t="str">
        <f>A17</f>
        <v>Neutral - Don't Know/Not Sure %</v>
      </c>
      <c r="B22" s="10">
        <v>0.09</v>
      </c>
    </row>
    <row r="23" spans="1:18" x14ac:dyDescent="0.3">
      <c r="A23" s="8" t="str">
        <f>A15</f>
        <v>Disagree %</v>
      </c>
      <c r="B23" s="10">
        <v>0.14000000000000001</v>
      </c>
    </row>
    <row r="24" spans="1:18" x14ac:dyDescent="0.3">
      <c r="A24" s="8" t="str">
        <f>A13</f>
        <v>Strongly Disagree %</v>
      </c>
      <c r="B24" s="10">
        <v>0.23</v>
      </c>
    </row>
  </sheetData>
  <sheetProtection algorithmName="SHA-512" hashValue="bcsaaR7T3GQnk2yLkLw+EWs7PaLsallrj0blPgTBun3RSQqAoNIkBnOmKv8Oyf7Zi4D4haw1LHxu5MWEpUlhnw==" saltValue="utuwMwF7qNOEe6GqDdJJXw=="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24"/>
  <sheetViews>
    <sheetView showGridLines="0" zoomScale="80" zoomScaleNormal="80" workbookViewId="0"/>
  </sheetViews>
  <sheetFormatPr defaultRowHeight="14.4" x14ac:dyDescent="0.3"/>
  <cols>
    <col min="1" max="1" width="28.5546875" customWidth="1"/>
    <col min="2" max="18" width="10.6640625" customWidth="1"/>
  </cols>
  <sheetData>
    <row r="1" spans="1:18" ht="18" x14ac:dyDescent="0.35">
      <c r="A1" s="113" t="str">
        <f>HYPERLINK("#Contents!A1","Return to Index")</f>
        <v>Return to Index</v>
      </c>
      <c r="B1" s="119" t="s">
        <v>602</v>
      </c>
    </row>
    <row r="2" spans="1:18" ht="38.4" customHeight="1" x14ac:dyDescent="0.3">
      <c r="A2" s="189" t="s">
        <v>589</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37</v>
      </c>
      <c r="D7" s="5" t="s">
        <v>38</v>
      </c>
      <c r="E7" s="5" t="s">
        <v>29</v>
      </c>
      <c r="F7" s="5" t="s">
        <v>232</v>
      </c>
      <c r="G7" s="5" t="s">
        <v>377</v>
      </c>
      <c r="H7" s="5" t="s">
        <v>233</v>
      </c>
      <c r="I7" s="5" t="s">
        <v>43</v>
      </c>
      <c r="J7" s="5" t="s">
        <v>352</v>
      </c>
      <c r="K7" s="5" t="s">
        <v>464</v>
      </c>
      <c r="L7" s="5" t="s">
        <v>46</v>
      </c>
      <c r="M7" s="5" t="s">
        <v>262</v>
      </c>
      <c r="N7" s="5" t="s">
        <v>296</v>
      </c>
      <c r="O7" s="5" t="s">
        <v>234</v>
      </c>
      <c r="P7" s="5" t="s">
        <v>235</v>
      </c>
      <c r="Q7" s="5" t="s">
        <v>325</v>
      </c>
      <c r="R7" s="5" t="s">
        <v>326</v>
      </c>
    </row>
    <row r="8" spans="1:18" ht="20.100000000000001" customHeight="1" x14ac:dyDescent="0.3">
      <c r="A8" s="7" t="s">
        <v>447</v>
      </c>
      <c r="B8" s="6" t="s">
        <v>144</v>
      </c>
      <c r="C8" s="6" t="s">
        <v>465</v>
      </c>
      <c r="D8" s="6" t="s">
        <v>466</v>
      </c>
      <c r="E8" s="6" t="s">
        <v>94</v>
      </c>
      <c r="F8" s="6" t="s">
        <v>381</v>
      </c>
      <c r="G8" s="6" t="s">
        <v>467</v>
      </c>
      <c r="H8" s="6" t="s">
        <v>364</v>
      </c>
      <c r="I8" s="6" t="s">
        <v>468</v>
      </c>
      <c r="J8" s="6" t="s">
        <v>364</v>
      </c>
      <c r="K8" s="6" t="s">
        <v>347</v>
      </c>
      <c r="L8" s="6" t="s">
        <v>364</v>
      </c>
      <c r="M8" s="6" t="s">
        <v>376</v>
      </c>
      <c r="N8" s="6" t="s">
        <v>372</v>
      </c>
      <c r="O8" s="6" t="s">
        <v>469</v>
      </c>
      <c r="P8" s="6" t="s">
        <v>470</v>
      </c>
      <c r="Q8" s="6" t="s">
        <v>186</v>
      </c>
      <c r="R8" s="6" t="s">
        <v>403</v>
      </c>
    </row>
    <row r="9" spans="1:18" ht="20.100000000000001" customHeight="1" x14ac:dyDescent="0.3">
      <c r="A9" s="4" t="s">
        <v>449</v>
      </c>
      <c r="B9" s="5" t="s">
        <v>104</v>
      </c>
      <c r="C9" s="5" t="s">
        <v>171</v>
      </c>
      <c r="D9" s="5" t="s">
        <v>250</v>
      </c>
      <c r="E9" s="5" t="s">
        <v>362</v>
      </c>
      <c r="F9" s="5" t="s">
        <v>171</v>
      </c>
      <c r="G9" s="5" t="s">
        <v>73</v>
      </c>
      <c r="H9" s="5" t="s">
        <v>106</v>
      </c>
      <c r="I9" s="5" t="s">
        <v>167</v>
      </c>
      <c r="J9" s="5" t="s">
        <v>167</v>
      </c>
      <c r="K9" s="5" t="s">
        <v>257</v>
      </c>
      <c r="L9" s="5" t="s">
        <v>74</v>
      </c>
      <c r="M9" s="5" t="s">
        <v>471</v>
      </c>
      <c r="N9" s="5" t="s">
        <v>111</v>
      </c>
      <c r="O9" s="5" t="s">
        <v>472</v>
      </c>
      <c r="P9" s="5" t="s">
        <v>83</v>
      </c>
      <c r="Q9" s="5" t="s">
        <v>250</v>
      </c>
      <c r="R9" s="5" t="s">
        <v>195</v>
      </c>
    </row>
    <row r="10" spans="1:18" ht="20.100000000000001" customHeight="1" x14ac:dyDescent="0.3">
      <c r="A10" s="7" t="s">
        <v>435</v>
      </c>
      <c r="B10" s="6" t="s">
        <v>473</v>
      </c>
      <c r="C10" s="6" t="s">
        <v>391</v>
      </c>
      <c r="D10" s="6" t="s">
        <v>474</v>
      </c>
      <c r="E10" s="6" t="s">
        <v>372</v>
      </c>
      <c r="F10" s="6" t="s">
        <v>243</v>
      </c>
      <c r="G10" s="6" t="s">
        <v>29</v>
      </c>
      <c r="H10" s="6" t="s">
        <v>304</v>
      </c>
      <c r="I10" s="6" t="s">
        <v>90</v>
      </c>
      <c r="J10" s="6" t="s">
        <v>261</v>
      </c>
      <c r="K10" s="6" t="s">
        <v>345</v>
      </c>
      <c r="L10" s="6" t="s">
        <v>88</v>
      </c>
      <c r="M10" s="6" t="s">
        <v>177</v>
      </c>
      <c r="N10" s="6" t="s">
        <v>475</v>
      </c>
      <c r="O10" s="6" t="s">
        <v>289</v>
      </c>
      <c r="P10" s="6" t="s">
        <v>125</v>
      </c>
      <c r="Q10" s="6" t="s">
        <v>287</v>
      </c>
      <c r="R10" s="6" t="s">
        <v>441</v>
      </c>
    </row>
    <row r="11" spans="1:18" ht="20.100000000000001" customHeight="1" x14ac:dyDescent="0.3">
      <c r="A11" s="4" t="s">
        <v>442</v>
      </c>
      <c r="B11" s="5" t="s">
        <v>267</v>
      </c>
      <c r="C11" s="5" t="s">
        <v>266</v>
      </c>
      <c r="D11" s="5" t="s">
        <v>106</v>
      </c>
      <c r="E11" s="5" t="s">
        <v>254</v>
      </c>
      <c r="F11" s="5" t="s">
        <v>268</v>
      </c>
      <c r="G11" s="5" t="s">
        <v>251</v>
      </c>
      <c r="H11" s="5" t="s">
        <v>73</v>
      </c>
      <c r="I11" s="5" t="s">
        <v>268</v>
      </c>
      <c r="J11" s="5" t="s">
        <v>361</v>
      </c>
      <c r="K11" s="5" t="s">
        <v>249</v>
      </c>
      <c r="L11" s="5" t="s">
        <v>251</v>
      </c>
      <c r="M11" s="5" t="s">
        <v>132</v>
      </c>
      <c r="N11" s="5" t="s">
        <v>79</v>
      </c>
      <c r="O11" s="5" t="s">
        <v>111</v>
      </c>
      <c r="P11" s="5" t="s">
        <v>136</v>
      </c>
      <c r="Q11" s="5" t="s">
        <v>105</v>
      </c>
      <c r="R11" s="5" t="s">
        <v>77</v>
      </c>
    </row>
    <row r="12" spans="1:18" ht="20.100000000000001" customHeight="1" x14ac:dyDescent="0.3">
      <c r="A12" s="7" t="s">
        <v>444</v>
      </c>
      <c r="B12" s="6" t="s">
        <v>159</v>
      </c>
      <c r="C12" s="6" t="s">
        <v>324</v>
      </c>
      <c r="D12" s="6" t="s">
        <v>289</v>
      </c>
      <c r="E12" s="6" t="s">
        <v>129</v>
      </c>
      <c r="F12" s="6" t="s">
        <v>227</v>
      </c>
      <c r="G12" s="6" t="s">
        <v>183</v>
      </c>
      <c r="H12" s="6" t="s">
        <v>120</v>
      </c>
      <c r="I12" s="6" t="s">
        <v>221</v>
      </c>
      <c r="J12" s="6" t="s">
        <v>189</v>
      </c>
      <c r="K12" s="6" t="s">
        <v>215</v>
      </c>
      <c r="L12" s="6" t="s">
        <v>126</v>
      </c>
      <c r="M12" s="6" t="s">
        <v>122</v>
      </c>
      <c r="N12" s="6" t="s">
        <v>287</v>
      </c>
      <c r="O12" s="6" t="s">
        <v>221</v>
      </c>
      <c r="P12" s="6" t="s">
        <v>179</v>
      </c>
      <c r="Q12" s="6" t="s">
        <v>124</v>
      </c>
      <c r="R12" s="6" t="s">
        <v>282</v>
      </c>
    </row>
    <row r="13" spans="1:18" ht="20.100000000000001" customHeight="1" x14ac:dyDescent="0.3">
      <c r="A13" s="4" t="s">
        <v>446</v>
      </c>
      <c r="B13" s="5" t="s">
        <v>112</v>
      </c>
      <c r="C13" s="5" t="s">
        <v>223</v>
      </c>
      <c r="D13" s="5" t="s">
        <v>111</v>
      </c>
      <c r="E13" s="5" t="s">
        <v>135</v>
      </c>
      <c r="F13" s="5" t="s">
        <v>256</v>
      </c>
      <c r="G13" s="5" t="s">
        <v>256</v>
      </c>
      <c r="H13" s="5" t="s">
        <v>134</v>
      </c>
      <c r="I13" s="5" t="s">
        <v>193</v>
      </c>
      <c r="J13" s="5" t="s">
        <v>132</v>
      </c>
      <c r="K13" s="5" t="s">
        <v>134</v>
      </c>
      <c r="L13" s="5" t="s">
        <v>133</v>
      </c>
      <c r="M13" s="5" t="s">
        <v>111</v>
      </c>
      <c r="N13" s="5" t="s">
        <v>133</v>
      </c>
      <c r="O13" s="5" t="s">
        <v>80</v>
      </c>
      <c r="P13" s="5" t="s">
        <v>223</v>
      </c>
      <c r="Q13" s="5" t="s">
        <v>195</v>
      </c>
      <c r="R13" s="5" t="s">
        <v>111</v>
      </c>
    </row>
    <row r="14" spans="1:18" ht="20.100000000000001" customHeight="1" x14ac:dyDescent="0.3">
      <c r="A14" s="7" t="s">
        <v>450</v>
      </c>
      <c r="B14" s="6" t="s">
        <v>221</v>
      </c>
      <c r="C14" s="6" t="s">
        <v>187</v>
      </c>
      <c r="D14" s="6" t="s">
        <v>289</v>
      </c>
      <c r="E14" s="6" t="s">
        <v>177</v>
      </c>
      <c r="F14" s="6" t="s">
        <v>116</v>
      </c>
      <c r="G14" s="6" t="s">
        <v>186</v>
      </c>
      <c r="H14" s="6" t="s">
        <v>218</v>
      </c>
      <c r="I14" s="6" t="s">
        <v>183</v>
      </c>
      <c r="J14" s="6" t="s">
        <v>190</v>
      </c>
      <c r="K14" s="6" t="s">
        <v>206</v>
      </c>
      <c r="L14" s="6" t="s">
        <v>206</v>
      </c>
      <c r="M14" s="6" t="s">
        <v>190</v>
      </c>
      <c r="N14" s="6" t="s">
        <v>183</v>
      </c>
      <c r="O14" s="6" t="s">
        <v>116</v>
      </c>
      <c r="P14" s="6" t="s">
        <v>216</v>
      </c>
      <c r="Q14" s="6" t="s">
        <v>177</v>
      </c>
      <c r="R14" s="6" t="s">
        <v>98</v>
      </c>
    </row>
    <row r="15" spans="1:18" ht="20.100000000000001" customHeight="1" x14ac:dyDescent="0.3">
      <c r="A15" s="4" t="s">
        <v>453</v>
      </c>
      <c r="B15" s="5" t="s">
        <v>133</v>
      </c>
      <c r="C15" s="5" t="s">
        <v>132</v>
      </c>
      <c r="D15" s="5" t="s">
        <v>111</v>
      </c>
      <c r="E15" s="5" t="s">
        <v>131</v>
      </c>
      <c r="F15" s="5" t="s">
        <v>133</v>
      </c>
      <c r="G15" s="5" t="s">
        <v>112</v>
      </c>
      <c r="H15" s="5" t="s">
        <v>136</v>
      </c>
      <c r="I15" s="5" t="s">
        <v>112</v>
      </c>
      <c r="J15" s="5" t="s">
        <v>135</v>
      </c>
      <c r="K15" s="5" t="s">
        <v>132</v>
      </c>
      <c r="L15" s="5" t="s">
        <v>133</v>
      </c>
      <c r="M15" s="5" t="s">
        <v>136</v>
      </c>
      <c r="N15" s="5" t="s">
        <v>223</v>
      </c>
      <c r="O15" s="5" t="s">
        <v>132</v>
      </c>
      <c r="P15" s="5" t="s">
        <v>136</v>
      </c>
      <c r="Q15" s="5" t="s">
        <v>133</v>
      </c>
      <c r="R15" s="5" t="s">
        <v>112</v>
      </c>
    </row>
    <row r="16" spans="1:18" ht="20.100000000000001" customHeight="1" x14ac:dyDescent="0.3">
      <c r="A16" s="7" t="s">
        <v>454</v>
      </c>
      <c r="B16" s="6" t="s">
        <v>321</v>
      </c>
      <c r="C16" s="6" t="s">
        <v>213</v>
      </c>
      <c r="D16" s="6" t="s">
        <v>288</v>
      </c>
      <c r="E16" s="6" t="s">
        <v>129</v>
      </c>
      <c r="F16" s="6" t="s">
        <v>340</v>
      </c>
      <c r="G16" s="6" t="s">
        <v>290</v>
      </c>
      <c r="H16" s="6" t="s">
        <v>216</v>
      </c>
      <c r="I16" s="6" t="s">
        <v>127</v>
      </c>
      <c r="J16" s="6" t="s">
        <v>218</v>
      </c>
      <c r="K16" s="6" t="s">
        <v>129</v>
      </c>
      <c r="L16" s="6" t="s">
        <v>215</v>
      </c>
      <c r="M16" s="6" t="s">
        <v>126</v>
      </c>
      <c r="N16" s="6" t="s">
        <v>186</v>
      </c>
      <c r="O16" s="6" t="s">
        <v>125</v>
      </c>
      <c r="P16" s="6" t="s">
        <v>284</v>
      </c>
      <c r="Q16" s="6" t="s">
        <v>150</v>
      </c>
      <c r="R16" s="6" t="s">
        <v>291</v>
      </c>
    </row>
    <row r="17" spans="1:18" ht="20.100000000000001" customHeight="1" x14ac:dyDescent="0.3">
      <c r="A17" s="4" t="s">
        <v>455</v>
      </c>
      <c r="B17" s="5" t="s">
        <v>131</v>
      </c>
      <c r="C17" s="5" t="s">
        <v>134</v>
      </c>
      <c r="D17" s="5" t="s">
        <v>136</v>
      </c>
      <c r="E17" s="5" t="s">
        <v>135</v>
      </c>
      <c r="F17" s="5" t="s">
        <v>133</v>
      </c>
      <c r="G17" s="5" t="s">
        <v>131</v>
      </c>
      <c r="H17" s="5" t="s">
        <v>134</v>
      </c>
      <c r="I17" s="5" t="s">
        <v>134</v>
      </c>
      <c r="J17" s="5" t="s">
        <v>132</v>
      </c>
      <c r="K17" s="5" t="s">
        <v>198</v>
      </c>
      <c r="L17" s="5" t="s">
        <v>223</v>
      </c>
      <c r="M17" s="5" t="s">
        <v>223</v>
      </c>
      <c r="N17" s="5" t="s">
        <v>111</v>
      </c>
      <c r="O17" s="5" t="s">
        <v>135</v>
      </c>
      <c r="P17" s="5" t="s">
        <v>136</v>
      </c>
      <c r="Q17" s="5" t="s">
        <v>198</v>
      </c>
      <c r="R17" s="5" t="s">
        <v>111</v>
      </c>
    </row>
    <row r="19" spans="1:18" x14ac:dyDescent="0.3">
      <c r="A19" s="8" t="s">
        <v>595</v>
      </c>
      <c r="B19" s="8" t="s">
        <v>594</v>
      </c>
    </row>
    <row r="20" spans="1:18" x14ac:dyDescent="0.3">
      <c r="A20" s="8" t="str">
        <f>A11</f>
        <v>Strongly Agree %</v>
      </c>
      <c r="B20" s="10">
        <v>0.31</v>
      </c>
    </row>
    <row r="21" spans="1:18" x14ac:dyDescent="0.3">
      <c r="A21" s="8" t="str">
        <f>A15</f>
        <v>Agree %</v>
      </c>
      <c r="B21" s="10">
        <v>0.06</v>
      </c>
    </row>
    <row r="22" spans="1:18" x14ac:dyDescent="0.3">
      <c r="A22" s="8" t="str">
        <f>A17</f>
        <v>Neutral - Don't Know/Not Sure %</v>
      </c>
      <c r="B22" s="10">
        <v>0.05</v>
      </c>
    </row>
    <row r="23" spans="1:18" x14ac:dyDescent="0.3">
      <c r="A23" s="8" t="str">
        <f>A13</f>
        <v>Disagree %</v>
      </c>
      <c r="B23" s="10">
        <v>0.09</v>
      </c>
    </row>
    <row r="24" spans="1:18" x14ac:dyDescent="0.3">
      <c r="A24" s="8" t="str">
        <f>A9</f>
        <v>Strongly Disagree %</v>
      </c>
      <c r="B24" s="10">
        <v>0.48</v>
      </c>
    </row>
  </sheetData>
  <sheetProtection algorithmName="SHA-512" hashValue="lZp3Bx/daJ2vv+PT7VQzPmG/wqnNrte5OA4O2vGF9iBkv9uv1lpZeOq0Ou0u9HumHEJt8Z6HkBV139vDpaxkzA==" saltValue="4EcoWk31JCm9S+epPvSO0Q=="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Q17 R6:R1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24"/>
  <sheetViews>
    <sheetView showGridLines="0" zoomScale="80" zoomScaleNormal="80" workbookViewId="0"/>
  </sheetViews>
  <sheetFormatPr defaultRowHeight="14.4" x14ac:dyDescent="0.3"/>
  <cols>
    <col min="1" max="1" width="28.5546875" customWidth="1"/>
    <col min="2" max="18" width="10.6640625" customWidth="1"/>
  </cols>
  <sheetData>
    <row r="1" spans="1:18" ht="18" x14ac:dyDescent="0.35">
      <c r="A1" s="113" t="str">
        <f>HYPERLINK("#Contents!A1","Return to Index")</f>
        <v>Return to Index</v>
      </c>
      <c r="B1" s="119" t="s">
        <v>602</v>
      </c>
    </row>
    <row r="2" spans="1:18" ht="37.799999999999997" customHeight="1" x14ac:dyDescent="0.3">
      <c r="A2" s="189" t="s">
        <v>590</v>
      </c>
      <c r="B2" s="190"/>
      <c r="C2" s="190"/>
      <c r="D2" s="190"/>
      <c r="E2" s="190"/>
      <c r="F2" s="190"/>
      <c r="G2" s="190"/>
      <c r="H2" s="190"/>
      <c r="I2" s="190"/>
      <c r="J2" s="190"/>
      <c r="K2" s="190"/>
      <c r="L2" s="190"/>
      <c r="M2" s="190"/>
      <c r="N2" s="190"/>
      <c r="O2" s="190"/>
    </row>
    <row r="3" spans="1:18" ht="9.6" customHeight="1" x14ac:dyDescent="0.3"/>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37</v>
      </c>
      <c r="D7" s="5" t="s">
        <v>38</v>
      </c>
      <c r="E7" s="5" t="s">
        <v>39</v>
      </c>
      <c r="F7" s="5" t="s">
        <v>232</v>
      </c>
      <c r="G7" s="5" t="s">
        <v>377</v>
      </c>
      <c r="H7" s="5" t="s">
        <v>42</v>
      </c>
      <c r="I7" s="5" t="s">
        <v>295</v>
      </c>
      <c r="J7" s="5" t="s">
        <v>146</v>
      </c>
      <c r="K7" s="5" t="s">
        <v>45</v>
      </c>
      <c r="L7" s="5" t="s">
        <v>46</v>
      </c>
      <c r="M7" s="5" t="s">
        <v>47</v>
      </c>
      <c r="N7" s="5" t="s">
        <v>296</v>
      </c>
      <c r="O7" s="5" t="s">
        <v>49</v>
      </c>
      <c r="P7" s="5" t="s">
        <v>50</v>
      </c>
      <c r="Q7" s="5" t="s">
        <v>51</v>
      </c>
      <c r="R7" s="5" t="s">
        <v>149</v>
      </c>
    </row>
    <row r="8" spans="1:18" ht="20.100000000000001" customHeight="1" x14ac:dyDescent="0.3">
      <c r="A8" s="7" t="s">
        <v>447</v>
      </c>
      <c r="B8" s="6" t="s">
        <v>476</v>
      </c>
      <c r="C8" s="6" t="s">
        <v>69</v>
      </c>
      <c r="D8" s="6" t="s">
        <v>477</v>
      </c>
      <c r="E8" s="6" t="s">
        <v>372</v>
      </c>
      <c r="F8" s="6" t="s">
        <v>478</v>
      </c>
      <c r="G8" s="6" t="s">
        <v>439</v>
      </c>
      <c r="H8" s="6" t="s">
        <v>274</v>
      </c>
      <c r="I8" s="6" t="s">
        <v>356</v>
      </c>
      <c r="J8" s="6" t="s">
        <v>324</v>
      </c>
      <c r="K8" s="6" t="s">
        <v>63</v>
      </c>
      <c r="L8" s="6" t="s">
        <v>324</v>
      </c>
      <c r="M8" s="6" t="s">
        <v>284</v>
      </c>
      <c r="N8" s="6" t="s">
        <v>479</v>
      </c>
      <c r="O8" s="6" t="s">
        <v>225</v>
      </c>
      <c r="P8" s="6" t="s">
        <v>218</v>
      </c>
      <c r="Q8" s="6" t="s">
        <v>190</v>
      </c>
      <c r="R8" s="6" t="s">
        <v>480</v>
      </c>
    </row>
    <row r="9" spans="1:18" ht="20.100000000000001" customHeight="1" x14ac:dyDescent="0.3">
      <c r="A9" s="4" t="s">
        <v>449</v>
      </c>
      <c r="B9" s="5" t="s">
        <v>254</v>
      </c>
      <c r="C9" s="5" t="s">
        <v>211</v>
      </c>
      <c r="D9" s="5" t="s">
        <v>102</v>
      </c>
      <c r="E9" s="5" t="s">
        <v>254</v>
      </c>
      <c r="F9" s="5" t="s">
        <v>211</v>
      </c>
      <c r="G9" s="5" t="s">
        <v>107</v>
      </c>
      <c r="H9" s="5" t="s">
        <v>253</v>
      </c>
      <c r="I9" s="5" t="s">
        <v>271</v>
      </c>
      <c r="J9" s="5" t="s">
        <v>254</v>
      </c>
      <c r="K9" s="5" t="s">
        <v>106</v>
      </c>
      <c r="L9" s="5" t="s">
        <v>253</v>
      </c>
      <c r="M9" s="5" t="s">
        <v>210</v>
      </c>
      <c r="N9" s="5" t="s">
        <v>481</v>
      </c>
      <c r="O9" s="5" t="s">
        <v>132</v>
      </c>
      <c r="P9" s="5" t="s">
        <v>198</v>
      </c>
      <c r="Q9" s="5" t="s">
        <v>131</v>
      </c>
      <c r="R9" s="5" t="s">
        <v>166</v>
      </c>
    </row>
    <row r="10" spans="1:18" ht="20.100000000000001" customHeight="1" x14ac:dyDescent="0.3">
      <c r="A10" s="7" t="s">
        <v>435</v>
      </c>
      <c r="B10" s="6" t="s">
        <v>482</v>
      </c>
      <c r="C10" s="6" t="s">
        <v>238</v>
      </c>
      <c r="D10" s="6" t="s">
        <v>404</v>
      </c>
      <c r="E10" s="6" t="s">
        <v>204</v>
      </c>
      <c r="F10" s="6" t="s">
        <v>59</v>
      </c>
      <c r="G10" s="6" t="s">
        <v>325</v>
      </c>
      <c r="H10" s="6" t="s">
        <v>320</v>
      </c>
      <c r="I10" s="6" t="s">
        <v>483</v>
      </c>
      <c r="J10" s="6" t="s">
        <v>221</v>
      </c>
      <c r="K10" s="6" t="s">
        <v>275</v>
      </c>
      <c r="L10" s="6" t="s">
        <v>283</v>
      </c>
      <c r="M10" s="6" t="s">
        <v>372</v>
      </c>
      <c r="N10" s="6" t="s">
        <v>187</v>
      </c>
      <c r="O10" s="6" t="s">
        <v>342</v>
      </c>
      <c r="P10" s="6" t="s">
        <v>484</v>
      </c>
      <c r="Q10" s="6" t="s">
        <v>116</v>
      </c>
      <c r="R10" s="6" t="s">
        <v>225</v>
      </c>
    </row>
    <row r="11" spans="1:18" ht="20.100000000000001" customHeight="1" x14ac:dyDescent="0.3">
      <c r="A11" s="4" t="s">
        <v>442</v>
      </c>
      <c r="B11" s="5" t="s">
        <v>270</v>
      </c>
      <c r="C11" s="5" t="s">
        <v>271</v>
      </c>
      <c r="D11" s="5" t="s">
        <v>209</v>
      </c>
      <c r="E11" s="5" t="s">
        <v>111</v>
      </c>
      <c r="F11" s="5" t="s">
        <v>254</v>
      </c>
      <c r="G11" s="5" t="s">
        <v>176</v>
      </c>
      <c r="H11" s="5" t="s">
        <v>253</v>
      </c>
      <c r="I11" s="5" t="s">
        <v>176</v>
      </c>
      <c r="J11" s="5" t="s">
        <v>249</v>
      </c>
      <c r="K11" s="5" t="s">
        <v>84</v>
      </c>
      <c r="L11" s="5" t="s">
        <v>271</v>
      </c>
      <c r="M11" s="5" t="s">
        <v>254</v>
      </c>
      <c r="N11" s="5" t="s">
        <v>133</v>
      </c>
      <c r="O11" s="5" t="s">
        <v>252</v>
      </c>
      <c r="P11" s="5" t="s">
        <v>74</v>
      </c>
      <c r="Q11" s="5" t="s">
        <v>103</v>
      </c>
      <c r="R11" s="5" t="s">
        <v>132</v>
      </c>
    </row>
    <row r="12" spans="1:18" ht="20.100000000000001" customHeight="1" x14ac:dyDescent="0.3">
      <c r="A12" s="7" t="s">
        <v>450</v>
      </c>
      <c r="B12" s="6" t="s">
        <v>484</v>
      </c>
      <c r="C12" s="6" t="s">
        <v>69</v>
      </c>
      <c r="D12" s="6" t="s">
        <v>306</v>
      </c>
      <c r="E12" s="6" t="s">
        <v>284</v>
      </c>
      <c r="F12" s="6" t="s">
        <v>366</v>
      </c>
      <c r="G12" s="6" t="s">
        <v>485</v>
      </c>
      <c r="H12" s="6" t="s">
        <v>225</v>
      </c>
      <c r="I12" s="6" t="s">
        <v>375</v>
      </c>
      <c r="J12" s="6" t="s">
        <v>282</v>
      </c>
      <c r="K12" s="6" t="s">
        <v>292</v>
      </c>
      <c r="L12" s="6" t="s">
        <v>312</v>
      </c>
      <c r="M12" s="6" t="s">
        <v>203</v>
      </c>
      <c r="N12" s="6" t="s">
        <v>205</v>
      </c>
      <c r="O12" s="6" t="s">
        <v>147</v>
      </c>
      <c r="P12" s="6" t="s">
        <v>486</v>
      </c>
      <c r="Q12" s="6" t="s">
        <v>187</v>
      </c>
      <c r="R12" s="6" t="s">
        <v>283</v>
      </c>
    </row>
    <row r="13" spans="1:18" ht="20.100000000000001" customHeight="1" x14ac:dyDescent="0.3">
      <c r="A13" s="4" t="s">
        <v>453</v>
      </c>
      <c r="B13" s="5" t="s">
        <v>268</v>
      </c>
      <c r="C13" s="5" t="s">
        <v>211</v>
      </c>
      <c r="D13" s="5" t="s">
        <v>109</v>
      </c>
      <c r="E13" s="5" t="s">
        <v>210</v>
      </c>
      <c r="F13" s="5" t="s">
        <v>211</v>
      </c>
      <c r="G13" s="5" t="s">
        <v>267</v>
      </c>
      <c r="H13" s="5" t="s">
        <v>112</v>
      </c>
      <c r="I13" s="5" t="s">
        <v>84</v>
      </c>
      <c r="J13" s="5" t="s">
        <v>268</v>
      </c>
      <c r="K13" s="5" t="s">
        <v>256</v>
      </c>
      <c r="L13" s="5" t="s">
        <v>270</v>
      </c>
      <c r="M13" s="5" t="s">
        <v>105</v>
      </c>
      <c r="N13" s="5" t="s">
        <v>133</v>
      </c>
      <c r="O13" s="5" t="s">
        <v>254</v>
      </c>
      <c r="P13" s="5" t="s">
        <v>105</v>
      </c>
      <c r="Q13" s="5" t="s">
        <v>254</v>
      </c>
      <c r="R13" s="5" t="s">
        <v>223</v>
      </c>
    </row>
    <row r="14" spans="1:18" ht="20.100000000000001" customHeight="1" x14ac:dyDescent="0.3">
      <c r="A14" s="7" t="s">
        <v>454</v>
      </c>
      <c r="B14" s="6" t="s">
        <v>350</v>
      </c>
      <c r="C14" s="6" t="s">
        <v>370</v>
      </c>
      <c r="D14" s="6" t="s">
        <v>65</v>
      </c>
      <c r="E14" s="6" t="s">
        <v>128</v>
      </c>
      <c r="F14" s="6" t="s">
        <v>119</v>
      </c>
      <c r="G14" s="6" t="s">
        <v>287</v>
      </c>
      <c r="H14" s="6" t="s">
        <v>119</v>
      </c>
      <c r="I14" s="6" t="s">
        <v>291</v>
      </c>
      <c r="J14" s="6" t="s">
        <v>122</v>
      </c>
      <c r="K14" s="6" t="s">
        <v>245</v>
      </c>
      <c r="L14" s="6" t="s">
        <v>120</v>
      </c>
      <c r="M14" s="6" t="s">
        <v>124</v>
      </c>
      <c r="N14" s="6" t="s">
        <v>284</v>
      </c>
      <c r="O14" s="6" t="s">
        <v>316</v>
      </c>
      <c r="P14" s="6" t="s">
        <v>182</v>
      </c>
      <c r="Q14" s="6" t="s">
        <v>290</v>
      </c>
      <c r="R14" s="6" t="s">
        <v>213</v>
      </c>
    </row>
    <row r="15" spans="1:18" ht="20.100000000000001" customHeight="1" x14ac:dyDescent="0.3">
      <c r="A15" s="4" t="s">
        <v>455</v>
      </c>
      <c r="B15" s="5" t="s">
        <v>256</v>
      </c>
      <c r="C15" s="5" t="s">
        <v>80</v>
      </c>
      <c r="D15" s="5" t="s">
        <v>223</v>
      </c>
      <c r="E15" s="5" t="s">
        <v>249</v>
      </c>
      <c r="F15" s="5" t="s">
        <v>134</v>
      </c>
      <c r="G15" s="5" t="s">
        <v>134</v>
      </c>
      <c r="H15" s="5" t="s">
        <v>80</v>
      </c>
      <c r="I15" s="5" t="s">
        <v>112</v>
      </c>
      <c r="J15" s="5" t="s">
        <v>131</v>
      </c>
      <c r="K15" s="5" t="s">
        <v>176</v>
      </c>
      <c r="L15" s="5" t="s">
        <v>112</v>
      </c>
      <c r="M15" s="5" t="s">
        <v>210</v>
      </c>
      <c r="N15" s="5" t="s">
        <v>132</v>
      </c>
      <c r="O15" s="5" t="s">
        <v>194</v>
      </c>
      <c r="P15" s="5" t="s">
        <v>210</v>
      </c>
      <c r="Q15" s="5" t="s">
        <v>266</v>
      </c>
      <c r="R15" s="5" t="s">
        <v>111</v>
      </c>
    </row>
    <row r="16" spans="1:18" ht="20.100000000000001" customHeight="1" x14ac:dyDescent="0.3">
      <c r="A16" s="7" t="s">
        <v>444</v>
      </c>
      <c r="B16" s="6" t="s">
        <v>263</v>
      </c>
      <c r="C16" s="6" t="s">
        <v>324</v>
      </c>
      <c r="D16" s="6" t="s">
        <v>213</v>
      </c>
      <c r="E16" s="6" t="s">
        <v>125</v>
      </c>
      <c r="F16" s="6" t="s">
        <v>213</v>
      </c>
      <c r="G16" s="6" t="s">
        <v>284</v>
      </c>
      <c r="H16" s="6" t="s">
        <v>117</v>
      </c>
      <c r="I16" s="6" t="s">
        <v>92</v>
      </c>
      <c r="J16" s="6" t="s">
        <v>126</v>
      </c>
      <c r="K16" s="6" t="s">
        <v>123</v>
      </c>
      <c r="L16" s="6" t="s">
        <v>122</v>
      </c>
      <c r="M16" s="6" t="s">
        <v>204</v>
      </c>
      <c r="N16" s="6" t="s">
        <v>179</v>
      </c>
      <c r="O16" s="6" t="s">
        <v>282</v>
      </c>
      <c r="P16" s="6" t="s">
        <v>120</v>
      </c>
      <c r="Q16" s="6" t="s">
        <v>122</v>
      </c>
      <c r="R16" s="6" t="s">
        <v>323</v>
      </c>
    </row>
    <row r="17" spans="1:18" ht="20.100000000000001" customHeight="1" x14ac:dyDescent="0.3">
      <c r="A17" s="4" t="s">
        <v>446</v>
      </c>
      <c r="B17" s="5" t="s">
        <v>112</v>
      </c>
      <c r="C17" s="5" t="s">
        <v>223</v>
      </c>
      <c r="D17" s="5" t="s">
        <v>134</v>
      </c>
      <c r="E17" s="5" t="s">
        <v>256</v>
      </c>
      <c r="F17" s="5" t="s">
        <v>223</v>
      </c>
      <c r="G17" s="5" t="s">
        <v>132</v>
      </c>
      <c r="H17" s="5" t="s">
        <v>196</v>
      </c>
      <c r="I17" s="5" t="s">
        <v>193</v>
      </c>
      <c r="J17" s="5" t="s">
        <v>133</v>
      </c>
      <c r="K17" s="5" t="s">
        <v>132</v>
      </c>
      <c r="L17" s="5" t="s">
        <v>131</v>
      </c>
      <c r="M17" s="5" t="s">
        <v>111</v>
      </c>
      <c r="N17" s="5" t="s">
        <v>256</v>
      </c>
      <c r="O17" s="5" t="s">
        <v>134</v>
      </c>
      <c r="P17" s="5" t="s">
        <v>136</v>
      </c>
      <c r="Q17" s="5" t="s">
        <v>223</v>
      </c>
      <c r="R17" s="5" t="s">
        <v>196</v>
      </c>
    </row>
    <row r="19" spans="1:18" x14ac:dyDescent="0.3">
      <c r="A19" s="8" t="s">
        <v>595</v>
      </c>
      <c r="B19" s="8" t="s">
        <v>594</v>
      </c>
    </row>
    <row r="20" spans="1:18" x14ac:dyDescent="0.3">
      <c r="A20" s="8" t="str">
        <f>A11</f>
        <v>Strongly Agree %</v>
      </c>
      <c r="B20" s="10">
        <v>0.26</v>
      </c>
    </row>
    <row r="21" spans="1:18" x14ac:dyDescent="0.3">
      <c r="A21" s="8" t="str">
        <f>A13</f>
        <v>Agree %</v>
      </c>
      <c r="B21" s="10">
        <v>0.22</v>
      </c>
    </row>
    <row r="22" spans="1:18" x14ac:dyDescent="0.3">
      <c r="A22" s="8" t="str">
        <f>A15</f>
        <v>Neutral - Don't Know/Not Sure %</v>
      </c>
      <c r="B22" s="10">
        <v>0.11</v>
      </c>
    </row>
    <row r="23" spans="1:18" x14ac:dyDescent="0.3">
      <c r="A23" s="8" t="str">
        <f>A17</f>
        <v>Disagree %</v>
      </c>
      <c r="B23" s="10">
        <v>0.09</v>
      </c>
    </row>
    <row r="24" spans="1:18" x14ac:dyDescent="0.3">
      <c r="A24" s="8" t="str">
        <f>A9</f>
        <v>Strongly Disagree %</v>
      </c>
      <c r="B24" s="10">
        <v>0.32</v>
      </c>
    </row>
  </sheetData>
  <sheetProtection algorithmName="SHA-512" hashValue="/0Lzj3MfgBvXCxh79TIK1OgpjGtwPh4dzMLFsP0JzBFh3hysuKIgFjKtGv/GcghVKN0QZZGnw8cBKKWEgo0dYg==" saltValue="s8foJN2WhUoV49FKdYLggw=="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7B6C-696C-440C-B4E6-0A4284748F78}">
  <dimension ref="A1:A27"/>
  <sheetViews>
    <sheetView workbookViewId="0"/>
  </sheetViews>
  <sheetFormatPr defaultRowHeight="14.4" x14ac:dyDescent="0.3"/>
  <cols>
    <col min="1" max="1" width="179.21875" customWidth="1"/>
  </cols>
  <sheetData>
    <row r="1" spans="1:1" ht="21" x14ac:dyDescent="0.3">
      <c r="A1" s="111" t="s">
        <v>647</v>
      </c>
    </row>
    <row r="2" spans="1:1" ht="15" customHeight="1" x14ac:dyDescent="0.3">
      <c r="A2" s="112" t="str">
        <f>HYPERLINK("#ResultsSummary!A1","MAIN RESULTS SUMMARY ")</f>
        <v xml:space="preserve">MAIN RESULTS SUMMARY </v>
      </c>
    </row>
    <row r="3" spans="1:1" ht="15" customHeight="1" x14ac:dyDescent="0.3">
      <c r="A3" s="112" t="str">
        <f>HYPERLINK("#Q2!A1","QUESTION 2 - When the UK s government negotiations over the terms of Britain s exit from the EU are complete would you support or oppose the holding of another referendum a so called peoples vote ")</f>
        <v xml:space="preserve">QUESTION 2 - When the UK s government negotiations over the terms of Britain s exit from the EU are complete would you support or oppose the holding of another referendum a so called peoples vote </v>
      </c>
    </row>
    <row r="4" spans="1:1" ht="15" customHeight="1" x14ac:dyDescent="0.3">
      <c r="A4" s="112" t="str">
        <f>HYPERLINK("#Q3R1!A1","QUESTION 3 - 6 Options for EU/Brexit - a PR election: ROUND 1 ")</f>
        <v xml:space="preserve">QUESTION 3 - 6 Options for EU/Brexit - a PR election: ROUND 1 </v>
      </c>
    </row>
    <row r="5" spans="1:1" s="114" customFormat="1" ht="15" customHeight="1" x14ac:dyDescent="0.3">
      <c r="A5" s="112" t="str">
        <f>HYPERLINK("#Q3R2!A1","QUESTION 3 - 6 Options for EU/Brexit - a PR election: ROUND 2 ")</f>
        <v xml:space="preserve">QUESTION 3 - 6 Options for EU/Brexit - a PR election: ROUND 2 </v>
      </c>
    </row>
    <row r="6" spans="1:1" s="114" customFormat="1" ht="15" customHeight="1" x14ac:dyDescent="0.3">
      <c r="A6" s="112" t="str">
        <f>HYPERLINK("#Q3R3!A1","QUESTION 3 - 6 Options for EU/Brexit - a PR election: ROUND 3 ")</f>
        <v xml:space="preserve">QUESTION 3 - 6 Options for EU/Brexit - a PR election: ROUND 3 </v>
      </c>
    </row>
    <row r="7" spans="1:1" s="114" customFormat="1" ht="15" customHeight="1" x14ac:dyDescent="0.3">
      <c r="A7" s="112" t="str">
        <f>HYPERLINK("#Q3a!A1","QUESTION 3 - Option A: Remain in the EU ")</f>
        <v xml:space="preserve">QUESTION 3 - Option A: Remain in the EU </v>
      </c>
    </row>
    <row r="8" spans="1:1" s="114" customFormat="1" ht="15" customHeight="1" x14ac:dyDescent="0.3">
      <c r="A8" s="112" t="str">
        <f>HYPERLINK("#Q3b!A1","QUESTION 3 - Option B: Accept the UK governments EU withdrawal agreement and proceed with Brexit on these terms ")</f>
        <v xml:space="preserve">QUESTION 3 - Option B: Accept the UK governments EU withdrawal agreement and proceed with Brexit on these terms </v>
      </c>
    </row>
    <row r="9" spans="1:1" s="114" customFormat="1" ht="15" customHeight="1" x14ac:dyDescent="0.3">
      <c r="A9" s="112" t="str">
        <f>HYPERLINK("#Q3c!A1","QUESTION 3 - Option C: Reject the UK Governments EU withdrawal agreement and reopen negotiations with the EU to obtain a better different deal more distant from the EU ")</f>
        <v xml:space="preserve">QUESTION 3 - Option C: Reject the UK Governments EU withdrawal agreement and reopen negotiations with the EU to obtain a better different deal more distant from the EU </v>
      </c>
    </row>
    <row r="10" spans="1:1" s="114" customFormat="1" ht="15" customHeight="1" x14ac:dyDescent="0.3">
      <c r="A10" s="112" t="str">
        <f>HYPERLINK("#Q3d!A1","QUESTION 3 - Option D: Reject the UK Governments EU withdrawal agreement and Leave the EU without a deal i.e. the so called No Deal  ")</f>
        <v xml:space="preserve">QUESTION 3 - Option D: Reject the UK Governments EU withdrawal agreement and Leave the EU without a deal i.e. the so called No Deal  </v>
      </c>
    </row>
    <row r="11" spans="1:1" s="114" customFormat="1" ht="15" customHeight="1" x14ac:dyDescent="0.3">
      <c r="A11" s="112" t="str">
        <f>HYPERLINK("#Q3e!A1","QUESTION 3 - Option E: Reject the UK Governments EU withdrawal agreement and reopen negotiations with the EU to obtain a better different deal closer to the EU  ")</f>
        <v xml:space="preserve">QUESTION 3 - Option E: Reject the UK Governments EU withdrawal agreement and reopen negotiations with the EU to obtain a better different deal closer to the EU  </v>
      </c>
    </row>
    <row r="12" spans="1:1" s="114" customFormat="1" ht="15" customHeight="1" x14ac:dyDescent="0.3">
      <c r="A12" s="112" t="str">
        <f>HYPERLINK("#Q3f!A1","QUESTION 3 - Option F: Don't Know Not Sure ")</f>
        <v xml:space="preserve">QUESTION 3 - Option F: Don't Know Not Sure </v>
      </c>
    </row>
    <row r="13" spans="1:1" ht="15" customHeight="1" x14ac:dyDescent="0.3">
      <c r="A13" s="112" t="str">
        <f>HYPERLINK("#Q4!A1","QUESTION 4 - Brexit options for NI - Special EU status for NI? ")</f>
        <v xml:space="preserve">QUESTION 4 - Brexit options for NI - Special EU status for NI? </v>
      </c>
    </row>
    <row r="14" spans="1:1" ht="15" customHeight="1" x14ac:dyDescent="0.3">
      <c r="A14" s="112" t="str">
        <f>HYPERLINK("#Q5!A1","QUESTION 5 - NI Border and technology..  ")</f>
        <v xml:space="preserve">QUESTION 5 - NI Border and technology..  </v>
      </c>
    </row>
    <row r="15" spans="1:1" s="114" customFormat="1" ht="15" customHeight="1" x14ac:dyDescent="0.3">
      <c r="A15" s="112" t="str">
        <f>HYPERLINK("#Q6a!A1","QUESTION 6a - Agree/Disagree: The UK Governments current EU withdrawal agreement is a threat to the UK Union ")</f>
        <v xml:space="preserve">QUESTION 6a - Agree/Disagree: The UK Governments current EU withdrawal agreement is a threat to the UK Union </v>
      </c>
    </row>
    <row r="16" spans="1:1" s="114" customFormat="1" ht="15" customHeight="1" x14ac:dyDescent="0.3">
      <c r="A16" s="112" t="str">
        <f>HYPERLINK("#Q6b!A1","QUESTION 6b - Agree/Disagree: The main business organisations in Northern Ireland inc the Ulster Farmers Union are correct to back the UK Governments current EU withdrawal agreement ")</f>
        <v xml:space="preserve">QUESTION 6b - Agree/Disagree: The main business organisations in Northern Ireland inc the Ulster Farmers Union are correct to back the UK Governments current EU withdrawal agreement </v>
      </c>
    </row>
    <row r="17" spans="1:1" s="114" customFormat="1" ht="15" customHeight="1" x14ac:dyDescent="0.3">
      <c r="A17" s="112" t="str">
        <f>HYPERLINK("#Q6c!A1","QUESTION 6c - Agree/Disagree: The Unionist parties eg DUP UUP are correct in rejecting the UK Governments current EU Withdrawal agreement ")</f>
        <v xml:space="preserve">QUESTION 6c - Agree/Disagree: The Unionist parties eg DUP UUP are correct in rejecting the UK Governments current EU Withdrawal agreement </v>
      </c>
    </row>
    <row r="18" spans="1:1" s="114" customFormat="1" ht="15" customHeight="1" x14ac:dyDescent="0.3">
      <c r="A18" s="112" t="str">
        <f>HYPERLINK("#Q6d!A1","QUESTION 6d - Agree/Disagree: The Irish Governments contribution to the Brexit discussions has been helpful ")</f>
        <v xml:space="preserve">QUESTION 6d - Agree/Disagree: The Irish Governments contribution to the Brexit discussions has been helpful </v>
      </c>
    </row>
    <row r="19" spans="1:1" s="114" customFormat="1" ht="15" customHeight="1" x14ac:dyDescent="0.3">
      <c r="A19" s="112" t="str">
        <f>HYPERLINK("#Q6e!A1","QUESTION 6e - Agree/Disagree: The DUPs tactics in the Brexit discussions and negotiations have been correct ")</f>
        <v xml:space="preserve">QUESTION 6e - Agree/Disagree: The DUPs tactics in the Brexit discussions and negotiations have been correct </v>
      </c>
    </row>
    <row r="20" spans="1:1" s="114" customFormat="1" ht="15" customHeight="1" x14ac:dyDescent="0.3">
      <c r="A20" s="112" t="str">
        <f>HYPERLINK("#Q7!A1","QUESTION 7 - Do you think there should be a referendum on NI s constitutional position within the UK ie a NI Border Poll ")</f>
        <v xml:space="preserve">QUESTION 7 - Do you think there should be a referendum on NI s constitutional position within the UK ie a NI Border Poll </v>
      </c>
    </row>
    <row r="21" spans="1:1" s="114" customFormat="1" ht="15" customHeight="1" x14ac:dyDescent="0.3">
      <c r="A21" s="112" t="str">
        <f>HYPERLINK("#Q8a!A1","QUESTION 8A - What way would you vote in a NI Border poll if.. Brexit based on the UK Governments current EU withdrawal agreement ")</f>
        <v xml:space="preserve">QUESTION 8A - What way would you vote in a NI Border poll if.. Brexit based on the UK Governments current EU withdrawal agreement </v>
      </c>
    </row>
    <row r="22" spans="1:1" s="114" customFormat="1" ht="15" customHeight="1" x14ac:dyDescent="0.3">
      <c r="A22" s="112" t="str">
        <f>HYPERLINK("#Q8b!A1","QUESTION 8B - What way would you vote in a NI Border poll if.. Brexit based on a No deal ie if the UK Governments EU withdrawal agreement is defeated in the UK parliament and no new deal is negotiated with the EU ")</f>
        <v xml:space="preserve">QUESTION 8B - What way would you vote in a NI Border poll if.. Brexit based on a No deal ie if the UK Governments EU withdrawal agreement is defeated in the UK parliament and no new deal is negotiated with the EU </v>
      </c>
    </row>
    <row r="23" spans="1:1" s="114" customFormat="1" ht="15" customHeight="1" x14ac:dyDescent="0.3">
      <c r="A23" s="112" t="str">
        <f>HYPERLINK("#Q8c!A1","QUESTION 8C - What way would you vote in a NI Border poll if.. Brexit doesn't happen ie UK remains in the EU ")</f>
        <v xml:space="preserve">QUESTION 8C - What way would you vote in a NI Border poll if.. Brexit doesn't happen ie UK remains in the EU </v>
      </c>
    </row>
    <row r="24" spans="1:1" ht="15" customHeight="1" x14ac:dyDescent="0.3">
      <c r="A24" s="118" t="s">
        <v>656</v>
      </c>
    </row>
    <row r="25" spans="1:1" ht="15" customHeight="1" x14ac:dyDescent="0.3"/>
    <row r="26" spans="1:1" ht="15" customHeight="1" x14ac:dyDescent="0.3"/>
    <row r="27" spans="1:1" ht="15" customHeight="1" x14ac:dyDescent="0.3"/>
  </sheetData>
  <sheetProtection algorithmName="SHA-512" hashValue="9rl+mCtKDLMR/NUTJn4tJCpTOflkzxm5nLrX4aXSfXcfWf/mxzYLELwWWj+MG40hEYCT0enzxzTYeq+BB1Tqkg==" saltValue="+3ttfHzkodTlnwqWB3lsRw=="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24"/>
  <sheetViews>
    <sheetView showGridLines="0" zoomScale="80" zoomScaleNormal="80" workbookViewId="0"/>
  </sheetViews>
  <sheetFormatPr defaultRowHeight="14.4" x14ac:dyDescent="0.3"/>
  <cols>
    <col min="1" max="1" width="28.5546875" customWidth="1"/>
    <col min="2" max="18" width="10.6640625" customWidth="1"/>
  </cols>
  <sheetData>
    <row r="1" spans="1:18" ht="18" x14ac:dyDescent="0.35">
      <c r="A1" s="113" t="str">
        <f>HYPERLINK("#Contents!A1","Return to Index")</f>
        <v>Return to Index</v>
      </c>
      <c r="B1" s="119" t="s">
        <v>602</v>
      </c>
    </row>
    <row r="2" spans="1:18" ht="37.200000000000003" customHeight="1" x14ac:dyDescent="0.3">
      <c r="A2" s="189" t="s">
        <v>591</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38</v>
      </c>
      <c r="E7" s="5" t="s">
        <v>39</v>
      </c>
      <c r="F7" s="5" t="s">
        <v>40</v>
      </c>
      <c r="G7" s="5" t="s">
        <v>41</v>
      </c>
      <c r="H7" s="5" t="s">
        <v>42</v>
      </c>
      <c r="I7" s="5" t="s">
        <v>43</v>
      </c>
      <c r="J7" s="5" t="s">
        <v>146</v>
      </c>
      <c r="K7" s="5" t="s">
        <v>45</v>
      </c>
      <c r="L7" s="5" t="s">
        <v>46</v>
      </c>
      <c r="M7" s="5" t="s">
        <v>61</v>
      </c>
      <c r="N7" s="5" t="s">
        <v>48</v>
      </c>
      <c r="O7" s="5" t="s">
        <v>49</v>
      </c>
      <c r="P7" s="5" t="s">
        <v>50</v>
      </c>
      <c r="Q7" s="5" t="s">
        <v>325</v>
      </c>
      <c r="R7" s="5" t="s">
        <v>149</v>
      </c>
    </row>
    <row r="8" spans="1:18" ht="20.100000000000001" customHeight="1" x14ac:dyDescent="0.3">
      <c r="A8" s="7" t="s">
        <v>447</v>
      </c>
      <c r="B8" s="6" t="s">
        <v>487</v>
      </c>
      <c r="C8" s="6" t="s">
        <v>488</v>
      </c>
      <c r="D8" s="6" t="s">
        <v>464</v>
      </c>
      <c r="E8" s="6" t="s">
        <v>92</v>
      </c>
      <c r="F8" s="6" t="s">
        <v>45</v>
      </c>
      <c r="G8" s="6" t="s">
        <v>462</v>
      </c>
      <c r="H8" s="6" t="s">
        <v>180</v>
      </c>
      <c r="I8" s="6" t="s">
        <v>419</v>
      </c>
      <c r="J8" s="6" t="s">
        <v>345</v>
      </c>
      <c r="K8" s="6" t="s">
        <v>358</v>
      </c>
      <c r="L8" s="6" t="s">
        <v>452</v>
      </c>
      <c r="M8" s="6" t="s">
        <v>338</v>
      </c>
      <c r="N8" s="6" t="s">
        <v>64</v>
      </c>
      <c r="O8" s="6" t="s">
        <v>489</v>
      </c>
      <c r="P8" s="6" t="s">
        <v>490</v>
      </c>
      <c r="Q8" s="6" t="s">
        <v>22</v>
      </c>
      <c r="R8" s="6" t="s">
        <v>491</v>
      </c>
    </row>
    <row r="9" spans="1:18" ht="20.100000000000001" customHeight="1" x14ac:dyDescent="0.3">
      <c r="A9" s="4" t="s">
        <v>449</v>
      </c>
      <c r="B9" s="5" t="s">
        <v>362</v>
      </c>
      <c r="C9" s="5" t="s">
        <v>79</v>
      </c>
      <c r="D9" s="5" t="s">
        <v>258</v>
      </c>
      <c r="E9" s="5" t="s">
        <v>170</v>
      </c>
      <c r="F9" s="5" t="s">
        <v>492</v>
      </c>
      <c r="G9" s="5" t="s">
        <v>78</v>
      </c>
      <c r="H9" s="5" t="s">
        <v>104</v>
      </c>
      <c r="I9" s="5" t="s">
        <v>172</v>
      </c>
      <c r="J9" s="5" t="s">
        <v>257</v>
      </c>
      <c r="K9" s="5" t="s">
        <v>77</v>
      </c>
      <c r="L9" s="5" t="s">
        <v>443</v>
      </c>
      <c r="M9" s="5" t="s">
        <v>82</v>
      </c>
      <c r="N9" s="5" t="s">
        <v>195</v>
      </c>
      <c r="O9" s="5" t="s">
        <v>426</v>
      </c>
      <c r="P9" s="5" t="s">
        <v>173</v>
      </c>
      <c r="Q9" s="5" t="s">
        <v>169</v>
      </c>
      <c r="R9" s="5" t="s">
        <v>271</v>
      </c>
    </row>
    <row r="10" spans="1:18" ht="20.100000000000001" customHeight="1" x14ac:dyDescent="0.3">
      <c r="A10" s="7" t="s">
        <v>435</v>
      </c>
      <c r="B10" s="6" t="s">
        <v>146</v>
      </c>
      <c r="C10" s="6" t="s">
        <v>320</v>
      </c>
      <c r="D10" s="6" t="s">
        <v>47</v>
      </c>
      <c r="E10" s="6" t="s">
        <v>351</v>
      </c>
      <c r="F10" s="6" t="s">
        <v>185</v>
      </c>
      <c r="G10" s="6" t="s">
        <v>274</v>
      </c>
      <c r="H10" s="6" t="s">
        <v>181</v>
      </c>
      <c r="I10" s="6" t="s">
        <v>349</v>
      </c>
      <c r="J10" s="6" t="s">
        <v>186</v>
      </c>
      <c r="K10" s="6" t="s">
        <v>182</v>
      </c>
      <c r="L10" s="6" t="s">
        <v>287</v>
      </c>
      <c r="M10" s="6" t="s">
        <v>129</v>
      </c>
      <c r="N10" s="6" t="s">
        <v>457</v>
      </c>
      <c r="O10" s="6" t="s">
        <v>218</v>
      </c>
      <c r="P10" s="6" t="s">
        <v>122</v>
      </c>
      <c r="Q10" s="6" t="s">
        <v>220</v>
      </c>
      <c r="R10" s="6" t="s">
        <v>354</v>
      </c>
    </row>
    <row r="11" spans="1:18" ht="20.100000000000001" customHeight="1" x14ac:dyDescent="0.3">
      <c r="A11" s="4" t="s">
        <v>442</v>
      </c>
      <c r="B11" s="5" t="s">
        <v>194</v>
      </c>
      <c r="C11" s="5" t="s">
        <v>210</v>
      </c>
      <c r="D11" s="5" t="s">
        <v>176</v>
      </c>
      <c r="E11" s="5" t="s">
        <v>267</v>
      </c>
      <c r="F11" s="5" t="s">
        <v>111</v>
      </c>
      <c r="G11" s="5" t="s">
        <v>109</v>
      </c>
      <c r="H11" s="5" t="s">
        <v>109</v>
      </c>
      <c r="I11" s="5" t="s">
        <v>210</v>
      </c>
      <c r="J11" s="5" t="s">
        <v>195</v>
      </c>
      <c r="K11" s="5" t="s">
        <v>211</v>
      </c>
      <c r="L11" s="5" t="s">
        <v>193</v>
      </c>
      <c r="M11" s="5" t="s">
        <v>135</v>
      </c>
      <c r="N11" s="5" t="s">
        <v>334</v>
      </c>
      <c r="O11" s="5" t="s">
        <v>198</v>
      </c>
      <c r="P11" s="5" t="s">
        <v>135</v>
      </c>
      <c r="Q11" s="5" t="s">
        <v>224</v>
      </c>
      <c r="R11" s="5" t="s">
        <v>105</v>
      </c>
    </row>
    <row r="12" spans="1:18" ht="20.100000000000001" customHeight="1" x14ac:dyDescent="0.3">
      <c r="A12" s="7" t="s">
        <v>450</v>
      </c>
      <c r="B12" s="6" t="s">
        <v>366</v>
      </c>
      <c r="C12" s="6" t="s">
        <v>351</v>
      </c>
      <c r="D12" s="6" t="s">
        <v>324</v>
      </c>
      <c r="E12" s="6" t="s">
        <v>150</v>
      </c>
      <c r="F12" s="6" t="s">
        <v>212</v>
      </c>
      <c r="G12" s="6" t="s">
        <v>351</v>
      </c>
      <c r="H12" s="6" t="s">
        <v>205</v>
      </c>
      <c r="I12" s="6" t="s">
        <v>203</v>
      </c>
      <c r="J12" s="6" t="s">
        <v>201</v>
      </c>
      <c r="K12" s="6" t="s">
        <v>216</v>
      </c>
      <c r="L12" s="6" t="s">
        <v>125</v>
      </c>
      <c r="M12" s="6" t="s">
        <v>129</v>
      </c>
      <c r="N12" s="6" t="s">
        <v>388</v>
      </c>
      <c r="O12" s="6" t="s">
        <v>214</v>
      </c>
      <c r="P12" s="6" t="s">
        <v>118</v>
      </c>
      <c r="Q12" s="6" t="s">
        <v>220</v>
      </c>
      <c r="R12" s="6" t="s">
        <v>310</v>
      </c>
    </row>
    <row r="13" spans="1:18" ht="20.100000000000001" customHeight="1" x14ac:dyDescent="0.3">
      <c r="A13" s="4" t="s">
        <v>453</v>
      </c>
      <c r="B13" s="5" t="s">
        <v>112</v>
      </c>
      <c r="C13" s="5" t="s">
        <v>133</v>
      </c>
      <c r="D13" s="5" t="s">
        <v>256</v>
      </c>
      <c r="E13" s="5" t="s">
        <v>224</v>
      </c>
      <c r="F13" s="5" t="s">
        <v>112</v>
      </c>
      <c r="G13" s="5" t="s">
        <v>112</v>
      </c>
      <c r="H13" s="5" t="s">
        <v>256</v>
      </c>
      <c r="I13" s="5" t="s">
        <v>111</v>
      </c>
      <c r="J13" s="5" t="s">
        <v>193</v>
      </c>
      <c r="K13" s="5" t="s">
        <v>133</v>
      </c>
      <c r="L13" s="5" t="s">
        <v>134</v>
      </c>
      <c r="M13" s="5" t="s">
        <v>135</v>
      </c>
      <c r="N13" s="5" t="s">
        <v>176</v>
      </c>
      <c r="O13" s="5" t="s">
        <v>224</v>
      </c>
      <c r="P13" s="5" t="s">
        <v>198</v>
      </c>
      <c r="Q13" s="5" t="s">
        <v>224</v>
      </c>
      <c r="R13" s="5" t="s">
        <v>194</v>
      </c>
    </row>
    <row r="14" spans="1:18" ht="20.100000000000001" customHeight="1" x14ac:dyDescent="0.3">
      <c r="A14" s="7" t="s">
        <v>454</v>
      </c>
      <c r="B14" s="6" t="s">
        <v>243</v>
      </c>
      <c r="C14" s="6" t="s">
        <v>282</v>
      </c>
      <c r="D14" s="6" t="s">
        <v>97</v>
      </c>
      <c r="E14" s="6" t="s">
        <v>129</v>
      </c>
      <c r="F14" s="6" t="s">
        <v>225</v>
      </c>
      <c r="G14" s="6" t="s">
        <v>201</v>
      </c>
      <c r="H14" s="6" t="s">
        <v>351</v>
      </c>
      <c r="I14" s="6" t="s">
        <v>351</v>
      </c>
      <c r="J14" s="6" t="s">
        <v>95</v>
      </c>
      <c r="K14" s="6" t="s">
        <v>125</v>
      </c>
      <c r="L14" s="6" t="s">
        <v>284</v>
      </c>
      <c r="M14" s="6" t="s">
        <v>123</v>
      </c>
      <c r="N14" s="6" t="s">
        <v>213</v>
      </c>
      <c r="O14" s="6" t="s">
        <v>372</v>
      </c>
      <c r="P14" s="6" t="s">
        <v>206</v>
      </c>
      <c r="Q14" s="6" t="s">
        <v>340</v>
      </c>
      <c r="R14" s="6" t="s">
        <v>281</v>
      </c>
    </row>
    <row r="15" spans="1:18" ht="20.100000000000001" customHeight="1" x14ac:dyDescent="0.3">
      <c r="A15" s="4" t="s">
        <v>455</v>
      </c>
      <c r="B15" s="5" t="s">
        <v>111</v>
      </c>
      <c r="C15" s="5" t="s">
        <v>134</v>
      </c>
      <c r="D15" s="5" t="s">
        <v>111</v>
      </c>
      <c r="E15" s="5" t="s">
        <v>135</v>
      </c>
      <c r="F15" s="5" t="s">
        <v>131</v>
      </c>
      <c r="G15" s="5" t="s">
        <v>134</v>
      </c>
      <c r="H15" s="5" t="s">
        <v>193</v>
      </c>
      <c r="I15" s="5" t="s">
        <v>134</v>
      </c>
      <c r="J15" s="5" t="s">
        <v>80</v>
      </c>
      <c r="K15" s="5" t="s">
        <v>131</v>
      </c>
      <c r="L15" s="5" t="s">
        <v>111</v>
      </c>
      <c r="M15" s="5" t="s">
        <v>112</v>
      </c>
      <c r="N15" s="5" t="s">
        <v>112</v>
      </c>
      <c r="O15" s="5" t="s">
        <v>133</v>
      </c>
      <c r="P15" s="5" t="s">
        <v>135</v>
      </c>
      <c r="Q15" s="5" t="s">
        <v>84</v>
      </c>
      <c r="R15" s="5" t="s">
        <v>223</v>
      </c>
    </row>
    <row r="16" spans="1:18" ht="20.100000000000001" customHeight="1" x14ac:dyDescent="0.3">
      <c r="A16" s="7" t="s">
        <v>444</v>
      </c>
      <c r="B16" s="6" t="s">
        <v>261</v>
      </c>
      <c r="C16" s="6" t="s">
        <v>185</v>
      </c>
      <c r="D16" s="6" t="s">
        <v>65</v>
      </c>
      <c r="E16" s="6" t="s">
        <v>177</v>
      </c>
      <c r="F16" s="6" t="s">
        <v>119</v>
      </c>
      <c r="G16" s="6" t="s">
        <v>351</v>
      </c>
      <c r="H16" s="6" t="s">
        <v>216</v>
      </c>
      <c r="I16" s="6" t="s">
        <v>22</v>
      </c>
      <c r="J16" s="6" t="s">
        <v>218</v>
      </c>
      <c r="K16" s="6" t="s">
        <v>288</v>
      </c>
      <c r="L16" s="6" t="s">
        <v>218</v>
      </c>
      <c r="M16" s="6" t="s">
        <v>190</v>
      </c>
      <c r="N16" s="6" t="s">
        <v>202</v>
      </c>
      <c r="O16" s="6" t="s">
        <v>212</v>
      </c>
      <c r="P16" s="6" t="s">
        <v>95</v>
      </c>
      <c r="Q16" s="6" t="s">
        <v>122</v>
      </c>
      <c r="R16" s="6" t="s">
        <v>88</v>
      </c>
    </row>
    <row r="17" spans="1:18" ht="20.100000000000001" customHeight="1" x14ac:dyDescent="0.3">
      <c r="A17" s="4" t="s">
        <v>446</v>
      </c>
      <c r="B17" s="5" t="s">
        <v>111</v>
      </c>
      <c r="C17" s="5" t="s">
        <v>133</v>
      </c>
      <c r="D17" s="5" t="s">
        <v>223</v>
      </c>
      <c r="E17" s="5" t="s">
        <v>132</v>
      </c>
      <c r="F17" s="5" t="s">
        <v>134</v>
      </c>
      <c r="G17" s="5" t="s">
        <v>112</v>
      </c>
      <c r="H17" s="5" t="s">
        <v>134</v>
      </c>
      <c r="I17" s="5" t="s">
        <v>256</v>
      </c>
      <c r="J17" s="5" t="s">
        <v>132</v>
      </c>
      <c r="K17" s="5" t="s">
        <v>134</v>
      </c>
      <c r="L17" s="5" t="s">
        <v>132</v>
      </c>
      <c r="M17" s="5" t="s">
        <v>136</v>
      </c>
      <c r="N17" s="5" t="s">
        <v>256</v>
      </c>
      <c r="O17" s="5" t="s">
        <v>133</v>
      </c>
      <c r="P17" s="5" t="s">
        <v>132</v>
      </c>
      <c r="Q17" s="5" t="s">
        <v>223</v>
      </c>
      <c r="R17" s="5" t="s">
        <v>223</v>
      </c>
    </row>
    <row r="19" spans="1:18" x14ac:dyDescent="0.3">
      <c r="A19" s="8" t="s">
        <v>595</v>
      </c>
      <c r="B19" s="8" t="s">
        <v>594</v>
      </c>
    </row>
    <row r="20" spans="1:18" x14ac:dyDescent="0.3">
      <c r="A20" t="str">
        <f>A11</f>
        <v>Strongly Agree %</v>
      </c>
      <c r="B20" s="10">
        <v>0.17</v>
      </c>
    </row>
    <row r="21" spans="1:18" x14ac:dyDescent="0.3">
      <c r="A21" t="str">
        <f>A13</f>
        <v>Agree %</v>
      </c>
      <c r="B21" s="10">
        <v>0.09</v>
      </c>
    </row>
    <row r="22" spans="1:18" x14ac:dyDescent="0.3">
      <c r="A22" t="str">
        <f>A15</f>
        <v>Neutral - Don't Know/Not Sure %</v>
      </c>
      <c r="B22" s="10">
        <v>0.08</v>
      </c>
    </row>
    <row r="23" spans="1:18" x14ac:dyDescent="0.3">
      <c r="A23" t="str">
        <f>A17</f>
        <v>Disagree %</v>
      </c>
      <c r="B23" s="10">
        <v>0.08</v>
      </c>
    </row>
    <row r="24" spans="1:18" x14ac:dyDescent="0.3">
      <c r="A24" t="str">
        <f>A9</f>
        <v>Strongly Disagree %</v>
      </c>
      <c r="B24" s="10">
        <v>0.59</v>
      </c>
    </row>
  </sheetData>
  <sheetProtection algorithmName="SHA-512" hashValue="kYtVxYtWCsn4jI1LG5zZWNgygKZzPov9DQdRKMLqWfw9SrZMHALRxBAFbFZu+R+vpuF7m+kJyG5APPaiJf1uBw==" saltValue="YsrY+3QlQeZ92kpQyhEdFg=="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7"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17"/>
  <sheetViews>
    <sheetView showGridLines="0" zoomScale="80" zoomScaleNormal="80" workbookViewId="0"/>
  </sheetViews>
  <sheetFormatPr defaultRowHeight="14.4" x14ac:dyDescent="0.3"/>
  <cols>
    <col min="1" max="1" width="54.33203125" customWidth="1"/>
    <col min="2" max="18" width="10.6640625" customWidth="1"/>
  </cols>
  <sheetData>
    <row r="1" spans="1:18" ht="18" x14ac:dyDescent="0.35">
      <c r="A1" s="113" t="str">
        <f>HYPERLINK("#Contents!A1","Return to Index")</f>
        <v>Return to Index</v>
      </c>
      <c r="B1" s="119" t="s">
        <v>602</v>
      </c>
    </row>
    <row r="2" spans="1:18" ht="24" customHeight="1" x14ac:dyDescent="0.3">
      <c r="A2" s="189" t="s">
        <v>543</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37</v>
      </c>
      <c r="D7" s="5" t="s">
        <v>144</v>
      </c>
      <c r="E7" s="5" t="s">
        <v>29</v>
      </c>
      <c r="F7" s="5" t="s">
        <v>232</v>
      </c>
      <c r="G7" s="5" t="s">
        <v>41</v>
      </c>
      <c r="H7" s="5" t="s">
        <v>233</v>
      </c>
      <c r="I7" s="5" t="s">
        <v>43</v>
      </c>
      <c r="J7" s="5" t="s">
        <v>352</v>
      </c>
      <c r="K7" s="5" t="s">
        <v>464</v>
      </c>
      <c r="L7" s="5" t="s">
        <v>147</v>
      </c>
      <c r="M7" s="5" t="s">
        <v>61</v>
      </c>
      <c r="N7" s="5" t="s">
        <v>296</v>
      </c>
      <c r="O7" s="5" t="s">
        <v>234</v>
      </c>
      <c r="P7" s="5" t="s">
        <v>297</v>
      </c>
      <c r="Q7" s="5" t="s">
        <v>317</v>
      </c>
      <c r="R7" s="5" t="s">
        <v>326</v>
      </c>
    </row>
    <row r="8" spans="1:18" ht="20.100000000000001" customHeight="1" x14ac:dyDescent="0.3">
      <c r="A8" s="7" t="s">
        <v>493</v>
      </c>
      <c r="B8" s="6" t="s">
        <v>494</v>
      </c>
      <c r="C8" s="6" t="s">
        <v>355</v>
      </c>
      <c r="D8" s="6" t="s">
        <v>394</v>
      </c>
      <c r="E8" s="6" t="s">
        <v>128</v>
      </c>
      <c r="F8" s="6" t="s">
        <v>357</v>
      </c>
      <c r="G8" s="6" t="s">
        <v>90</v>
      </c>
      <c r="H8" s="6" t="s">
        <v>390</v>
      </c>
      <c r="I8" s="6" t="s">
        <v>375</v>
      </c>
      <c r="J8" s="6" t="s">
        <v>245</v>
      </c>
      <c r="K8" s="6" t="s">
        <v>483</v>
      </c>
      <c r="L8" s="6" t="s">
        <v>160</v>
      </c>
      <c r="M8" s="6" t="s">
        <v>284</v>
      </c>
      <c r="N8" s="6" t="s">
        <v>495</v>
      </c>
      <c r="O8" s="6" t="s">
        <v>183</v>
      </c>
      <c r="P8" s="6" t="s">
        <v>190</v>
      </c>
      <c r="Q8" s="6" t="s">
        <v>118</v>
      </c>
      <c r="R8" s="6" t="s">
        <v>465</v>
      </c>
    </row>
    <row r="9" spans="1:18" ht="20.100000000000001" customHeight="1" x14ac:dyDescent="0.3">
      <c r="A9" s="4" t="s">
        <v>496</v>
      </c>
      <c r="B9" s="5" t="s">
        <v>103</v>
      </c>
      <c r="C9" s="5" t="s">
        <v>271</v>
      </c>
      <c r="D9" s="5" t="s">
        <v>103</v>
      </c>
      <c r="E9" s="5" t="s">
        <v>197</v>
      </c>
      <c r="F9" s="5" t="s">
        <v>211</v>
      </c>
      <c r="G9" s="5" t="s">
        <v>271</v>
      </c>
      <c r="H9" s="5" t="s">
        <v>105</v>
      </c>
      <c r="I9" s="5" t="s">
        <v>84</v>
      </c>
      <c r="J9" s="5" t="s">
        <v>103</v>
      </c>
      <c r="K9" s="5" t="s">
        <v>107</v>
      </c>
      <c r="L9" s="5" t="s">
        <v>176</v>
      </c>
      <c r="M9" s="5" t="s">
        <v>196</v>
      </c>
      <c r="N9" s="5" t="s">
        <v>172</v>
      </c>
      <c r="O9" s="5" t="s">
        <v>111</v>
      </c>
      <c r="P9" s="5" t="s">
        <v>198</v>
      </c>
      <c r="Q9" s="5" t="s">
        <v>131</v>
      </c>
      <c r="R9" s="5" t="s">
        <v>168</v>
      </c>
    </row>
    <row r="10" spans="1:18" ht="20.100000000000001" customHeight="1" x14ac:dyDescent="0.3">
      <c r="A10" s="7" t="s">
        <v>497</v>
      </c>
      <c r="B10" s="6" t="s">
        <v>398</v>
      </c>
      <c r="C10" s="6" t="s">
        <v>264</v>
      </c>
      <c r="D10" s="6" t="s">
        <v>207</v>
      </c>
      <c r="E10" s="6" t="s">
        <v>225</v>
      </c>
      <c r="F10" s="6" t="s">
        <v>180</v>
      </c>
      <c r="G10" s="6" t="s">
        <v>286</v>
      </c>
      <c r="H10" s="6" t="s">
        <v>128</v>
      </c>
      <c r="I10" s="6" t="s">
        <v>452</v>
      </c>
      <c r="J10" s="6" t="s">
        <v>163</v>
      </c>
      <c r="K10" s="6" t="s">
        <v>203</v>
      </c>
      <c r="L10" s="6" t="s">
        <v>289</v>
      </c>
      <c r="M10" s="6" t="s">
        <v>312</v>
      </c>
      <c r="N10" s="6" t="s">
        <v>292</v>
      </c>
      <c r="O10" s="6" t="s">
        <v>313</v>
      </c>
      <c r="P10" s="6" t="s">
        <v>57</v>
      </c>
      <c r="Q10" s="6" t="s">
        <v>120</v>
      </c>
      <c r="R10" s="6" t="s">
        <v>340</v>
      </c>
    </row>
    <row r="11" spans="1:18" ht="20.100000000000001" customHeight="1" x14ac:dyDescent="0.3">
      <c r="A11" s="4" t="s">
        <v>498</v>
      </c>
      <c r="B11" s="5" t="s">
        <v>209</v>
      </c>
      <c r="C11" s="5" t="s">
        <v>266</v>
      </c>
      <c r="D11" s="5" t="s">
        <v>211</v>
      </c>
      <c r="E11" s="5" t="s">
        <v>269</v>
      </c>
      <c r="F11" s="5" t="s">
        <v>251</v>
      </c>
      <c r="G11" s="5" t="s">
        <v>266</v>
      </c>
      <c r="H11" s="5" t="s">
        <v>194</v>
      </c>
      <c r="I11" s="5" t="s">
        <v>270</v>
      </c>
      <c r="J11" s="5" t="s">
        <v>254</v>
      </c>
      <c r="K11" s="5" t="s">
        <v>196</v>
      </c>
      <c r="L11" s="5" t="s">
        <v>209</v>
      </c>
      <c r="M11" s="5" t="s">
        <v>250</v>
      </c>
      <c r="N11" s="5" t="s">
        <v>134</v>
      </c>
      <c r="O11" s="5" t="s">
        <v>253</v>
      </c>
      <c r="P11" s="5" t="s">
        <v>361</v>
      </c>
      <c r="Q11" s="5" t="s">
        <v>176</v>
      </c>
      <c r="R11" s="5" t="s">
        <v>132</v>
      </c>
    </row>
    <row r="12" spans="1:18" ht="20.100000000000001" customHeight="1" x14ac:dyDescent="0.3">
      <c r="A12" s="7" t="s">
        <v>499</v>
      </c>
      <c r="B12" s="6" t="s">
        <v>500</v>
      </c>
      <c r="C12" s="6" t="s">
        <v>322</v>
      </c>
      <c r="D12" s="6" t="s">
        <v>285</v>
      </c>
      <c r="E12" s="6" t="s">
        <v>121</v>
      </c>
      <c r="F12" s="6" t="s">
        <v>366</v>
      </c>
      <c r="G12" s="6" t="s">
        <v>303</v>
      </c>
      <c r="H12" s="6" t="s">
        <v>287</v>
      </c>
      <c r="I12" s="6" t="s">
        <v>383</v>
      </c>
      <c r="J12" s="6" t="s">
        <v>95</v>
      </c>
      <c r="K12" s="6" t="s">
        <v>183</v>
      </c>
      <c r="L12" s="6" t="s">
        <v>282</v>
      </c>
      <c r="M12" s="6" t="s">
        <v>215</v>
      </c>
      <c r="N12" s="6" t="s">
        <v>348</v>
      </c>
      <c r="O12" s="6" t="s">
        <v>178</v>
      </c>
      <c r="P12" s="6" t="s">
        <v>367</v>
      </c>
      <c r="Q12" s="6" t="s">
        <v>99</v>
      </c>
      <c r="R12" s="6" t="s">
        <v>290</v>
      </c>
    </row>
    <row r="13" spans="1:18" ht="20.100000000000001" customHeight="1" x14ac:dyDescent="0.3">
      <c r="A13" s="4" t="s">
        <v>501</v>
      </c>
      <c r="B13" s="5" t="s">
        <v>269</v>
      </c>
      <c r="C13" s="5" t="s">
        <v>268</v>
      </c>
      <c r="D13" s="5" t="s">
        <v>113</v>
      </c>
      <c r="E13" s="5" t="s">
        <v>131</v>
      </c>
      <c r="F13" s="5" t="s">
        <v>211</v>
      </c>
      <c r="G13" s="5" t="s">
        <v>268</v>
      </c>
      <c r="H13" s="5" t="s">
        <v>256</v>
      </c>
      <c r="I13" s="5" t="s">
        <v>268</v>
      </c>
      <c r="J13" s="5" t="s">
        <v>80</v>
      </c>
      <c r="K13" s="5" t="s">
        <v>113</v>
      </c>
      <c r="L13" s="5" t="s">
        <v>266</v>
      </c>
      <c r="M13" s="5" t="s">
        <v>113</v>
      </c>
      <c r="N13" s="5" t="s">
        <v>134</v>
      </c>
      <c r="O13" s="5" t="s">
        <v>103</v>
      </c>
      <c r="P13" s="5" t="s">
        <v>197</v>
      </c>
      <c r="Q13" s="5" t="s">
        <v>113</v>
      </c>
      <c r="R13" s="5" t="s">
        <v>132</v>
      </c>
    </row>
    <row r="14" spans="1:18" ht="20.100000000000001" customHeight="1" x14ac:dyDescent="0.3">
      <c r="A14" s="7" t="s">
        <v>502</v>
      </c>
      <c r="B14" s="6" t="s">
        <v>429</v>
      </c>
      <c r="C14" s="6" t="s">
        <v>94</v>
      </c>
      <c r="D14" s="6" t="s">
        <v>34</v>
      </c>
      <c r="E14" s="6" t="s">
        <v>227</v>
      </c>
      <c r="F14" s="6" t="s">
        <v>291</v>
      </c>
      <c r="G14" s="6" t="s">
        <v>311</v>
      </c>
      <c r="H14" s="6" t="s">
        <v>202</v>
      </c>
      <c r="I14" s="6" t="s">
        <v>309</v>
      </c>
      <c r="J14" s="6" t="s">
        <v>284</v>
      </c>
      <c r="K14" s="6" t="s">
        <v>330</v>
      </c>
      <c r="L14" s="6" t="s">
        <v>181</v>
      </c>
      <c r="M14" s="6" t="s">
        <v>215</v>
      </c>
      <c r="N14" s="6" t="s">
        <v>261</v>
      </c>
      <c r="O14" s="6" t="s">
        <v>343</v>
      </c>
      <c r="P14" s="6" t="s">
        <v>281</v>
      </c>
      <c r="Q14" s="6" t="s">
        <v>225</v>
      </c>
      <c r="R14" s="6" t="s">
        <v>262</v>
      </c>
    </row>
    <row r="15" spans="1:18" ht="20.100000000000001" customHeight="1" x14ac:dyDescent="0.3">
      <c r="A15" s="4" t="s">
        <v>503</v>
      </c>
      <c r="B15" s="5" t="s">
        <v>194</v>
      </c>
      <c r="C15" s="5" t="s">
        <v>80</v>
      </c>
      <c r="D15" s="5" t="s">
        <v>268</v>
      </c>
      <c r="E15" s="5" t="s">
        <v>107</v>
      </c>
      <c r="F15" s="5" t="s">
        <v>256</v>
      </c>
      <c r="G15" s="5" t="s">
        <v>196</v>
      </c>
      <c r="H15" s="5" t="s">
        <v>109</v>
      </c>
      <c r="I15" s="5" t="s">
        <v>210</v>
      </c>
      <c r="J15" s="5" t="s">
        <v>111</v>
      </c>
      <c r="K15" s="5" t="s">
        <v>266</v>
      </c>
      <c r="L15" s="5" t="s">
        <v>211</v>
      </c>
      <c r="M15" s="5" t="s">
        <v>113</v>
      </c>
      <c r="N15" s="5" t="s">
        <v>109</v>
      </c>
      <c r="O15" s="5" t="s">
        <v>196</v>
      </c>
      <c r="P15" s="5" t="s">
        <v>223</v>
      </c>
      <c r="Q15" s="5" t="s">
        <v>84</v>
      </c>
      <c r="R15" s="5" t="s">
        <v>176</v>
      </c>
    </row>
    <row r="16" spans="1:18" ht="20.100000000000001" customHeight="1" x14ac:dyDescent="0.3">
      <c r="A16" s="7" t="s">
        <v>504</v>
      </c>
      <c r="B16" s="6" t="s">
        <v>337</v>
      </c>
      <c r="C16" s="6" t="s">
        <v>364</v>
      </c>
      <c r="D16" s="6" t="s">
        <v>97</v>
      </c>
      <c r="E16" s="6" t="s">
        <v>118</v>
      </c>
      <c r="F16" s="6" t="s">
        <v>203</v>
      </c>
      <c r="G16" s="6" t="s">
        <v>311</v>
      </c>
      <c r="H16" s="6" t="s">
        <v>128</v>
      </c>
      <c r="I16" s="6" t="s">
        <v>339</v>
      </c>
      <c r="J16" s="6" t="s">
        <v>351</v>
      </c>
      <c r="K16" s="6" t="s">
        <v>119</v>
      </c>
      <c r="L16" s="6" t="s">
        <v>124</v>
      </c>
      <c r="M16" s="6" t="s">
        <v>125</v>
      </c>
      <c r="N16" s="6" t="s">
        <v>205</v>
      </c>
      <c r="O16" s="6" t="s">
        <v>366</v>
      </c>
      <c r="P16" s="6" t="s">
        <v>98</v>
      </c>
      <c r="Q16" s="6" t="s">
        <v>217</v>
      </c>
      <c r="R16" s="6" t="s">
        <v>330</v>
      </c>
    </row>
    <row r="17" spans="1:18" ht="20.100000000000001" customHeight="1" x14ac:dyDescent="0.3">
      <c r="A17" s="4" t="s">
        <v>505</v>
      </c>
      <c r="B17" s="5" t="s">
        <v>80</v>
      </c>
      <c r="C17" s="5" t="s">
        <v>193</v>
      </c>
      <c r="D17" s="5" t="s">
        <v>111</v>
      </c>
      <c r="E17" s="5" t="s">
        <v>132</v>
      </c>
      <c r="F17" s="5" t="s">
        <v>223</v>
      </c>
      <c r="G17" s="5" t="s">
        <v>196</v>
      </c>
      <c r="H17" s="5" t="s">
        <v>194</v>
      </c>
      <c r="I17" s="5" t="s">
        <v>80</v>
      </c>
      <c r="J17" s="5" t="s">
        <v>195</v>
      </c>
      <c r="K17" s="5" t="s">
        <v>223</v>
      </c>
      <c r="L17" s="5" t="s">
        <v>111</v>
      </c>
      <c r="M17" s="5" t="s">
        <v>80</v>
      </c>
      <c r="N17" s="5" t="s">
        <v>133</v>
      </c>
      <c r="O17" s="5" t="s">
        <v>194</v>
      </c>
      <c r="P17" s="5" t="s">
        <v>223</v>
      </c>
      <c r="Q17" s="5" t="s">
        <v>267</v>
      </c>
      <c r="R17" s="5" t="s">
        <v>80</v>
      </c>
    </row>
  </sheetData>
  <sheetProtection algorithmName="SHA-512" hashValue="2O3VC2VA+GBLRIbyboxNWfwex14OuWitcaHin0V7DSL7wi7kjx668SZXJJQ/x/sLXo6gkKLfuJOywBDltuUzWA==" saltValue="JRDOLza+1pyTGLZDAvMSrg=="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7"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24"/>
  <sheetViews>
    <sheetView showGridLines="0" zoomScale="80" zoomScaleNormal="80" workbookViewId="0"/>
  </sheetViews>
  <sheetFormatPr defaultRowHeight="14.4" x14ac:dyDescent="0.3"/>
  <cols>
    <col min="1" max="1" width="67.33203125" customWidth="1"/>
    <col min="2" max="18" width="10.6640625" customWidth="1"/>
  </cols>
  <sheetData>
    <row r="1" spans="1:18" ht="18" x14ac:dyDescent="0.35">
      <c r="A1" s="113" t="str">
        <f>HYPERLINK("#Contents!A1","Return to Index")</f>
        <v>Return to Index</v>
      </c>
      <c r="B1" s="119" t="s">
        <v>602</v>
      </c>
    </row>
    <row r="2" spans="1:18" ht="50.1" customHeight="1" x14ac:dyDescent="0.3">
      <c r="A2" s="189" t="s">
        <v>657</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230</v>
      </c>
      <c r="C7" s="5" t="s">
        <v>143</v>
      </c>
      <c r="D7" s="5" t="s">
        <v>38</v>
      </c>
      <c r="E7" s="5" t="s">
        <v>180</v>
      </c>
      <c r="F7" s="5" t="s">
        <v>232</v>
      </c>
      <c r="G7" s="5" t="s">
        <v>377</v>
      </c>
      <c r="H7" s="5" t="s">
        <v>233</v>
      </c>
      <c r="I7" s="5" t="s">
        <v>295</v>
      </c>
      <c r="J7" s="5" t="s">
        <v>44</v>
      </c>
      <c r="K7" s="5" t="s">
        <v>45</v>
      </c>
      <c r="L7" s="5" t="s">
        <v>91</v>
      </c>
      <c r="M7" s="5" t="s">
        <v>61</v>
      </c>
      <c r="N7" s="5" t="s">
        <v>296</v>
      </c>
      <c r="O7" s="5" t="s">
        <v>49</v>
      </c>
      <c r="P7" s="5" t="s">
        <v>235</v>
      </c>
      <c r="Q7" s="5" t="s">
        <v>325</v>
      </c>
      <c r="R7" s="5" t="s">
        <v>35</v>
      </c>
    </row>
    <row r="8" spans="1:18" ht="20.100000000000001" customHeight="1" x14ac:dyDescent="0.3">
      <c r="A8" s="7" t="s">
        <v>506</v>
      </c>
      <c r="B8" s="6" t="s">
        <v>507</v>
      </c>
      <c r="C8" s="6" t="s">
        <v>429</v>
      </c>
      <c r="D8" s="6" t="s">
        <v>508</v>
      </c>
      <c r="E8" s="6" t="s">
        <v>289</v>
      </c>
      <c r="F8" s="6" t="s">
        <v>430</v>
      </c>
      <c r="G8" s="6" t="s">
        <v>273</v>
      </c>
      <c r="H8" s="6" t="s">
        <v>29</v>
      </c>
      <c r="I8" s="6" t="s">
        <v>402</v>
      </c>
      <c r="J8" s="6" t="s">
        <v>309</v>
      </c>
      <c r="K8" s="6" t="s">
        <v>29</v>
      </c>
      <c r="L8" s="6" t="s">
        <v>68</v>
      </c>
      <c r="M8" s="6" t="s">
        <v>225</v>
      </c>
      <c r="N8" s="6" t="s">
        <v>509</v>
      </c>
      <c r="O8" s="6" t="s">
        <v>88</v>
      </c>
      <c r="P8" s="6" t="s">
        <v>129</v>
      </c>
      <c r="Q8" s="6" t="s">
        <v>177</v>
      </c>
      <c r="R8" s="6" t="s">
        <v>510</v>
      </c>
    </row>
    <row r="9" spans="1:18" ht="20.100000000000001" customHeight="1" x14ac:dyDescent="0.3">
      <c r="A9" s="4" t="s">
        <v>511</v>
      </c>
      <c r="B9" s="5" t="s">
        <v>102</v>
      </c>
      <c r="C9" s="5" t="s">
        <v>254</v>
      </c>
      <c r="D9" s="5" t="s">
        <v>307</v>
      </c>
      <c r="E9" s="5" t="s">
        <v>102</v>
      </c>
      <c r="F9" s="5" t="s">
        <v>253</v>
      </c>
      <c r="G9" s="5" t="s">
        <v>102</v>
      </c>
      <c r="H9" s="5" t="s">
        <v>104</v>
      </c>
      <c r="I9" s="5" t="s">
        <v>334</v>
      </c>
      <c r="J9" s="5" t="s">
        <v>253</v>
      </c>
      <c r="K9" s="5" t="s">
        <v>250</v>
      </c>
      <c r="L9" s="5" t="s">
        <v>197</v>
      </c>
      <c r="M9" s="5" t="s">
        <v>269</v>
      </c>
      <c r="N9" s="5" t="s">
        <v>512</v>
      </c>
      <c r="O9" s="5" t="s">
        <v>223</v>
      </c>
      <c r="P9" s="5" t="s">
        <v>198</v>
      </c>
      <c r="Q9" s="5" t="s">
        <v>133</v>
      </c>
      <c r="R9" s="5" t="s">
        <v>513</v>
      </c>
    </row>
    <row r="10" spans="1:18" ht="20.100000000000001" customHeight="1" x14ac:dyDescent="0.3">
      <c r="A10" s="7" t="s">
        <v>514</v>
      </c>
      <c r="B10" s="6" t="s">
        <v>401</v>
      </c>
      <c r="C10" s="6" t="s">
        <v>394</v>
      </c>
      <c r="D10" s="6" t="s">
        <v>315</v>
      </c>
      <c r="E10" s="6" t="s">
        <v>116</v>
      </c>
      <c r="F10" s="6" t="s">
        <v>355</v>
      </c>
      <c r="G10" s="6" t="s">
        <v>29</v>
      </c>
      <c r="H10" s="6" t="s">
        <v>212</v>
      </c>
      <c r="I10" s="6" t="s">
        <v>207</v>
      </c>
      <c r="J10" s="6" t="s">
        <v>281</v>
      </c>
      <c r="K10" s="6" t="s">
        <v>221</v>
      </c>
      <c r="L10" s="6" t="s">
        <v>274</v>
      </c>
      <c r="M10" s="6" t="s">
        <v>324</v>
      </c>
      <c r="N10" s="6" t="s">
        <v>119</v>
      </c>
      <c r="O10" s="6" t="s">
        <v>28</v>
      </c>
      <c r="P10" s="6" t="s">
        <v>515</v>
      </c>
      <c r="Q10" s="6" t="s">
        <v>204</v>
      </c>
      <c r="R10" s="6" t="s">
        <v>214</v>
      </c>
    </row>
    <row r="11" spans="1:18" ht="20.100000000000001" customHeight="1" x14ac:dyDescent="0.3">
      <c r="A11" s="4" t="s">
        <v>516</v>
      </c>
      <c r="B11" s="5" t="s">
        <v>251</v>
      </c>
      <c r="C11" s="5" t="s">
        <v>271</v>
      </c>
      <c r="D11" s="5" t="s">
        <v>254</v>
      </c>
      <c r="E11" s="5" t="s">
        <v>109</v>
      </c>
      <c r="F11" s="5" t="s">
        <v>250</v>
      </c>
      <c r="G11" s="5" t="s">
        <v>251</v>
      </c>
      <c r="H11" s="5" t="s">
        <v>196</v>
      </c>
      <c r="I11" s="5" t="s">
        <v>271</v>
      </c>
      <c r="J11" s="5" t="s">
        <v>271</v>
      </c>
      <c r="K11" s="5" t="s">
        <v>270</v>
      </c>
      <c r="L11" s="5" t="s">
        <v>250</v>
      </c>
      <c r="M11" s="5" t="s">
        <v>78</v>
      </c>
      <c r="N11" s="5" t="s">
        <v>134</v>
      </c>
      <c r="O11" s="5" t="s">
        <v>108</v>
      </c>
      <c r="P11" s="5" t="s">
        <v>169</v>
      </c>
      <c r="Q11" s="5" t="s">
        <v>256</v>
      </c>
      <c r="R11" s="5" t="s">
        <v>224</v>
      </c>
    </row>
    <row r="12" spans="1:18" ht="20.100000000000001" customHeight="1" x14ac:dyDescent="0.3">
      <c r="A12" s="7" t="s">
        <v>517</v>
      </c>
      <c r="B12" s="6" t="s">
        <v>518</v>
      </c>
      <c r="C12" s="6" t="s">
        <v>491</v>
      </c>
      <c r="D12" s="6" t="s">
        <v>22</v>
      </c>
      <c r="E12" s="6" t="s">
        <v>213</v>
      </c>
      <c r="F12" s="6" t="s">
        <v>97</v>
      </c>
      <c r="G12" s="6" t="s">
        <v>245</v>
      </c>
      <c r="H12" s="6" t="s">
        <v>321</v>
      </c>
      <c r="I12" s="6" t="s">
        <v>323</v>
      </c>
      <c r="J12" s="6" t="s">
        <v>179</v>
      </c>
      <c r="K12" s="6" t="s">
        <v>219</v>
      </c>
      <c r="L12" s="6" t="s">
        <v>124</v>
      </c>
      <c r="M12" s="6" t="s">
        <v>120</v>
      </c>
      <c r="N12" s="6" t="s">
        <v>118</v>
      </c>
      <c r="O12" s="6" t="s">
        <v>519</v>
      </c>
      <c r="P12" s="6" t="s">
        <v>491</v>
      </c>
      <c r="Q12" s="6" t="s">
        <v>212</v>
      </c>
      <c r="R12" s="6" t="s">
        <v>216</v>
      </c>
    </row>
    <row r="13" spans="1:18" ht="20.100000000000001" customHeight="1" x14ac:dyDescent="0.3">
      <c r="A13" s="4" t="s">
        <v>520</v>
      </c>
      <c r="B13" s="5" t="s">
        <v>195</v>
      </c>
      <c r="C13" s="5" t="s">
        <v>270</v>
      </c>
      <c r="D13" s="5" t="s">
        <v>112</v>
      </c>
      <c r="E13" s="5" t="s">
        <v>105</v>
      </c>
      <c r="F13" s="5" t="s">
        <v>80</v>
      </c>
      <c r="G13" s="5" t="s">
        <v>193</v>
      </c>
      <c r="H13" s="5" t="s">
        <v>211</v>
      </c>
      <c r="I13" s="5" t="s">
        <v>113</v>
      </c>
      <c r="J13" s="5" t="s">
        <v>270</v>
      </c>
      <c r="K13" s="5" t="s">
        <v>268</v>
      </c>
      <c r="L13" s="5" t="s">
        <v>111</v>
      </c>
      <c r="M13" s="5" t="s">
        <v>193</v>
      </c>
      <c r="N13" s="5" t="s">
        <v>198</v>
      </c>
      <c r="O13" s="5" t="s">
        <v>267</v>
      </c>
      <c r="P13" s="5" t="s">
        <v>103</v>
      </c>
      <c r="Q13" s="5" t="s">
        <v>108</v>
      </c>
      <c r="R13" s="5" t="s">
        <v>136</v>
      </c>
    </row>
    <row r="14" spans="1:18" ht="20.100000000000001" customHeight="1" x14ac:dyDescent="0.3">
      <c r="A14" s="7" t="s">
        <v>521</v>
      </c>
      <c r="B14" s="6" t="s">
        <v>263</v>
      </c>
      <c r="C14" s="6" t="s">
        <v>311</v>
      </c>
      <c r="D14" s="6" t="s">
        <v>202</v>
      </c>
      <c r="E14" s="6" t="s">
        <v>189</v>
      </c>
      <c r="F14" s="6" t="s">
        <v>287</v>
      </c>
      <c r="G14" s="6" t="s">
        <v>291</v>
      </c>
      <c r="H14" s="6" t="s">
        <v>116</v>
      </c>
      <c r="I14" s="6" t="s">
        <v>213</v>
      </c>
      <c r="J14" s="6" t="s">
        <v>120</v>
      </c>
      <c r="K14" s="6" t="s">
        <v>217</v>
      </c>
      <c r="L14" s="6" t="s">
        <v>290</v>
      </c>
      <c r="M14" s="6" t="s">
        <v>123</v>
      </c>
      <c r="N14" s="6" t="s">
        <v>340</v>
      </c>
      <c r="O14" s="6" t="s">
        <v>244</v>
      </c>
      <c r="P14" s="6" t="s">
        <v>290</v>
      </c>
      <c r="Q14" s="6" t="s">
        <v>290</v>
      </c>
      <c r="R14" s="6" t="s">
        <v>309</v>
      </c>
    </row>
    <row r="15" spans="1:18" ht="20.100000000000001" customHeight="1" x14ac:dyDescent="0.3">
      <c r="A15" s="4" t="s">
        <v>522</v>
      </c>
      <c r="B15" s="5" t="s">
        <v>112</v>
      </c>
      <c r="C15" s="5" t="s">
        <v>112</v>
      </c>
      <c r="D15" s="5" t="s">
        <v>112</v>
      </c>
      <c r="E15" s="5" t="s">
        <v>133</v>
      </c>
      <c r="F15" s="5" t="s">
        <v>134</v>
      </c>
      <c r="G15" s="5" t="s">
        <v>256</v>
      </c>
      <c r="H15" s="5" t="s">
        <v>223</v>
      </c>
      <c r="I15" s="5" t="s">
        <v>111</v>
      </c>
      <c r="J15" s="5" t="s">
        <v>112</v>
      </c>
      <c r="K15" s="5" t="s">
        <v>112</v>
      </c>
      <c r="L15" s="5" t="s">
        <v>223</v>
      </c>
      <c r="M15" s="5" t="s">
        <v>112</v>
      </c>
      <c r="N15" s="5" t="s">
        <v>131</v>
      </c>
      <c r="O15" s="5" t="s">
        <v>80</v>
      </c>
      <c r="P15" s="5" t="s">
        <v>132</v>
      </c>
      <c r="Q15" s="5" t="s">
        <v>266</v>
      </c>
      <c r="R15" s="5" t="s">
        <v>80</v>
      </c>
    </row>
    <row r="16" spans="1:18" ht="20.100000000000001" customHeight="1" x14ac:dyDescent="0.3">
      <c r="A16" s="7" t="s">
        <v>523</v>
      </c>
      <c r="B16" s="6" t="s">
        <v>88</v>
      </c>
      <c r="C16" s="6" t="s">
        <v>292</v>
      </c>
      <c r="D16" s="6" t="s">
        <v>217</v>
      </c>
      <c r="E16" s="6" t="s">
        <v>150</v>
      </c>
      <c r="F16" s="6" t="s">
        <v>217</v>
      </c>
      <c r="G16" s="6" t="s">
        <v>340</v>
      </c>
      <c r="H16" s="6" t="s">
        <v>218</v>
      </c>
      <c r="I16" s="6" t="s">
        <v>186</v>
      </c>
      <c r="J16" s="6" t="s">
        <v>218</v>
      </c>
      <c r="K16" s="6" t="s">
        <v>118</v>
      </c>
      <c r="L16" s="6" t="s">
        <v>122</v>
      </c>
      <c r="M16" s="6" t="s">
        <v>129</v>
      </c>
      <c r="N16" s="6" t="s">
        <v>95</v>
      </c>
      <c r="O16" s="6" t="s">
        <v>119</v>
      </c>
      <c r="P16" s="6" t="s">
        <v>120</v>
      </c>
      <c r="Q16" s="6" t="s">
        <v>125</v>
      </c>
      <c r="R16" s="6" t="s">
        <v>217</v>
      </c>
    </row>
    <row r="17" spans="1:18" ht="20.100000000000001" customHeight="1" x14ac:dyDescent="0.3">
      <c r="A17" s="4" t="s">
        <v>524</v>
      </c>
      <c r="B17" s="5" t="s">
        <v>131</v>
      </c>
      <c r="C17" s="5" t="s">
        <v>131</v>
      </c>
      <c r="D17" s="5" t="s">
        <v>132</v>
      </c>
      <c r="E17" s="5" t="s">
        <v>224</v>
      </c>
      <c r="F17" s="5" t="s">
        <v>133</v>
      </c>
      <c r="G17" s="5" t="s">
        <v>133</v>
      </c>
      <c r="H17" s="5" t="s">
        <v>136</v>
      </c>
      <c r="I17" s="5" t="s">
        <v>134</v>
      </c>
      <c r="J17" s="5" t="s">
        <v>132</v>
      </c>
      <c r="K17" s="5" t="s">
        <v>135</v>
      </c>
      <c r="L17" s="5" t="s">
        <v>131</v>
      </c>
      <c r="M17" s="5" t="s">
        <v>136</v>
      </c>
      <c r="N17" s="5" t="s">
        <v>131</v>
      </c>
      <c r="O17" s="5" t="s">
        <v>131</v>
      </c>
      <c r="P17" s="5" t="s">
        <v>136</v>
      </c>
      <c r="Q17" s="5" t="s">
        <v>194</v>
      </c>
      <c r="R17" s="5" t="s">
        <v>131</v>
      </c>
    </row>
    <row r="19" spans="1:18" x14ac:dyDescent="0.3">
      <c r="A19" s="8" t="s">
        <v>593</v>
      </c>
      <c r="B19" s="8" t="s">
        <v>594</v>
      </c>
    </row>
    <row r="20" spans="1:18" x14ac:dyDescent="0.3">
      <c r="A20" t="str">
        <f>A9</f>
        <v>NI to REMAIN in UK - I'm 100% certain %</v>
      </c>
      <c r="B20" s="10">
        <v>0.39</v>
      </c>
    </row>
    <row r="21" spans="1:18" x14ac:dyDescent="0.3">
      <c r="A21" t="str">
        <f>A15</f>
        <v>NI to REMAIN in UK - My probable vote, but I'm not certain %</v>
      </c>
      <c r="B21" s="10">
        <v>0.09</v>
      </c>
    </row>
    <row r="22" spans="1:18" x14ac:dyDescent="0.3">
      <c r="A22" t="str">
        <f>A17</f>
        <v>Don't Know/Not Sure at this point %</v>
      </c>
      <c r="B22" s="10">
        <v>0.05</v>
      </c>
    </row>
    <row r="23" spans="1:18" x14ac:dyDescent="0.3">
      <c r="A23" t="str">
        <f>A13</f>
        <v>NI to LEAVE the UK and join a UI - My probable vote, but I'm not certain %</v>
      </c>
      <c r="B23" s="10">
        <v>0.18</v>
      </c>
    </row>
    <row r="24" spans="1:18" x14ac:dyDescent="0.3">
      <c r="A24" t="str">
        <f>A11</f>
        <v>NI to LEAVE the UK and join a UI - I'm 100% certain %</v>
      </c>
      <c r="B24" s="10">
        <v>0.3</v>
      </c>
    </row>
  </sheetData>
  <sheetProtection algorithmName="SHA-512" hashValue="LPRmlSxLz715w3rEp9WDLppTasc+yXvS0cncbvxcrpM44DWBT22iLOdLZu16dYp4n9DB7LA79BY+1IRJPU+bZg==" saltValue="QI0tCEyDFMZgzBpoYJxxUg=="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7"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4"/>
  <sheetViews>
    <sheetView showGridLines="0" zoomScale="80" zoomScaleNormal="80" workbookViewId="0"/>
  </sheetViews>
  <sheetFormatPr defaultRowHeight="14.4" x14ac:dyDescent="0.3"/>
  <cols>
    <col min="1" max="1" width="67.33203125" customWidth="1"/>
    <col min="2" max="18" width="10.6640625" customWidth="1"/>
  </cols>
  <sheetData>
    <row r="1" spans="1:18" ht="18" x14ac:dyDescent="0.35">
      <c r="A1" s="113" t="str">
        <f>HYPERLINK("#Contents!A1","Return to Index")</f>
        <v>Return to Index</v>
      </c>
      <c r="B1" s="119" t="s">
        <v>602</v>
      </c>
    </row>
    <row r="2" spans="1:18" ht="50.1" customHeight="1" x14ac:dyDescent="0.3">
      <c r="A2" s="189" t="s">
        <v>592</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230</v>
      </c>
      <c r="C7" s="5" t="s">
        <v>143</v>
      </c>
      <c r="D7" s="5" t="s">
        <v>144</v>
      </c>
      <c r="E7" s="5" t="s">
        <v>39</v>
      </c>
      <c r="F7" s="5" t="s">
        <v>232</v>
      </c>
      <c r="G7" s="5" t="s">
        <v>525</v>
      </c>
      <c r="H7" s="5" t="s">
        <v>233</v>
      </c>
      <c r="I7" s="5" t="s">
        <v>43</v>
      </c>
      <c r="J7" s="5" t="s">
        <v>352</v>
      </c>
      <c r="K7" s="5" t="s">
        <v>45</v>
      </c>
      <c r="L7" s="5" t="s">
        <v>46</v>
      </c>
      <c r="M7" s="5" t="s">
        <v>262</v>
      </c>
      <c r="N7" s="5" t="s">
        <v>48</v>
      </c>
      <c r="O7" s="5" t="s">
        <v>49</v>
      </c>
      <c r="P7" s="5" t="s">
        <v>50</v>
      </c>
      <c r="Q7" s="5" t="s">
        <v>51</v>
      </c>
      <c r="R7" s="5" t="s">
        <v>326</v>
      </c>
    </row>
    <row r="8" spans="1:18" ht="20.100000000000001" customHeight="1" x14ac:dyDescent="0.3">
      <c r="A8" s="7" t="s">
        <v>514</v>
      </c>
      <c r="B8" s="6" t="s">
        <v>24</v>
      </c>
      <c r="C8" s="6" t="s">
        <v>441</v>
      </c>
      <c r="D8" s="6" t="s">
        <v>405</v>
      </c>
      <c r="E8" s="6" t="s">
        <v>163</v>
      </c>
      <c r="F8" s="6" t="s">
        <v>302</v>
      </c>
      <c r="G8" s="6" t="s">
        <v>519</v>
      </c>
      <c r="H8" s="6" t="s">
        <v>369</v>
      </c>
      <c r="I8" s="6" t="s">
        <v>302</v>
      </c>
      <c r="J8" s="6" t="s">
        <v>63</v>
      </c>
      <c r="K8" s="6" t="s">
        <v>350</v>
      </c>
      <c r="L8" s="6" t="s">
        <v>483</v>
      </c>
      <c r="M8" s="6" t="s">
        <v>184</v>
      </c>
      <c r="N8" s="6" t="s">
        <v>212</v>
      </c>
      <c r="O8" s="6" t="s">
        <v>526</v>
      </c>
      <c r="P8" s="6" t="s">
        <v>295</v>
      </c>
      <c r="Q8" s="6" t="s">
        <v>212</v>
      </c>
      <c r="R8" s="6" t="s">
        <v>217</v>
      </c>
    </row>
    <row r="9" spans="1:18" ht="20.100000000000001" customHeight="1" x14ac:dyDescent="0.3">
      <c r="A9" s="4" t="s">
        <v>516</v>
      </c>
      <c r="B9" s="5" t="s">
        <v>104</v>
      </c>
      <c r="C9" s="5" t="s">
        <v>76</v>
      </c>
      <c r="D9" s="5" t="s">
        <v>250</v>
      </c>
      <c r="E9" s="5" t="s">
        <v>171</v>
      </c>
      <c r="F9" s="5" t="s">
        <v>76</v>
      </c>
      <c r="G9" s="5" t="s">
        <v>167</v>
      </c>
      <c r="H9" s="5" t="s">
        <v>107</v>
      </c>
      <c r="I9" s="5" t="s">
        <v>108</v>
      </c>
      <c r="J9" s="5" t="s">
        <v>78</v>
      </c>
      <c r="K9" s="5" t="s">
        <v>307</v>
      </c>
      <c r="L9" s="5" t="s">
        <v>171</v>
      </c>
      <c r="M9" s="5" t="s">
        <v>443</v>
      </c>
      <c r="N9" s="5" t="s">
        <v>111</v>
      </c>
      <c r="O9" s="5" t="s">
        <v>472</v>
      </c>
      <c r="P9" s="5" t="s">
        <v>527</v>
      </c>
      <c r="Q9" s="5" t="s">
        <v>361</v>
      </c>
      <c r="R9" s="5" t="s">
        <v>131</v>
      </c>
    </row>
    <row r="10" spans="1:18" ht="20.100000000000001" customHeight="1" x14ac:dyDescent="0.3">
      <c r="A10" s="7" t="s">
        <v>506</v>
      </c>
      <c r="B10" s="6" t="s">
        <v>528</v>
      </c>
      <c r="C10" s="6" t="s">
        <v>429</v>
      </c>
      <c r="D10" s="6" t="s">
        <v>386</v>
      </c>
      <c r="E10" s="6" t="s">
        <v>227</v>
      </c>
      <c r="F10" s="6" t="s">
        <v>373</v>
      </c>
      <c r="G10" s="6" t="s">
        <v>344</v>
      </c>
      <c r="H10" s="6" t="s">
        <v>61</v>
      </c>
      <c r="I10" s="6" t="s">
        <v>314</v>
      </c>
      <c r="J10" s="6" t="s">
        <v>163</v>
      </c>
      <c r="K10" s="6" t="s">
        <v>61</v>
      </c>
      <c r="L10" s="6" t="s">
        <v>68</v>
      </c>
      <c r="M10" s="6" t="s">
        <v>124</v>
      </c>
      <c r="N10" s="6" t="s">
        <v>529</v>
      </c>
      <c r="O10" s="6" t="s">
        <v>181</v>
      </c>
      <c r="P10" s="6" t="s">
        <v>220</v>
      </c>
      <c r="Q10" s="6" t="s">
        <v>118</v>
      </c>
      <c r="R10" s="6" t="s">
        <v>530</v>
      </c>
    </row>
    <row r="11" spans="1:18" ht="20.100000000000001" customHeight="1" x14ac:dyDescent="0.3">
      <c r="A11" s="4" t="s">
        <v>511</v>
      </c>
      <c r="B11" s="5" t="s">
        <v>106</v>
      </c>
      <c r="C11" s="5" t="s">
        <v>254</v>
      </c>
      <c r="D11" s="5" t="s">
        <v>361</v>
      </c>
      <c r="E11" s="5" t="s">
        <v>107</v>
      </c>
      <c r="F11" s="5" t="s">
        <v>254</v>
      </c>
      <c r="G11" s="5" t="s">
        <v>102</v>
      </c>
      <c r="H11" s="5" t="s">
        <v>167</v>
      </c>
      <c r="I11" s="5" t="s">
        <v>252</v>
      </c>
      <c r="J11" s="5" t="s">
        <v>253</v>
      </c>
      <c r="K11" s="5" t="s">
        <v>334</v>
      </c>
      <c r="L11" s="5" t="s">
        <v>197</v>
      </c>
      <c r="M11" s="5" t="s">
        <v>80</v>
      </c>
      <c r="N11" s="5" t="s">
        <v>531</v>
      </c>
      <c r="O11" s="5" t="s">
        <v>111</v>
      </c>
      <c r="P11" s="5" t="s">
        <v>224</v>
      </c>
      <c r="Q11" s="5" t="s">
        <v>131</v>
      </c>
      <c r="R11" s="5" t="s">
        <v>513</v>
      </c>
    </row>
    <row r="12" spans="1:18" ht="20.100000000000001" customHeight="1" x14ac:dyDescent="0.3">
      <c r="A12" s="7" t="s">
        <v>517</v>
      </c>
      <c r="B12" s="6" t="s">
        <v>390</v>
      </c>
      <c r="C12" s="6" t="s">
        <v>312</v>
      </c>
      <c r="D12" s="6" t="s">
        <v>186</v>
      </c>
      <c r="E12" s="6" t="s">
        <v>190</v>
      </c>
      <c r="F12" s="6" t="s">
        <v>212</v>
      </c>
      <c r="G12" s="6" t="s">
        <v>205</v>
      </c>
      <c r="H12" s="6" t="s">
        <v>290</v>
      </c>
      <c r="I12" s="6" t="s">
        <v>276</v>
      </c>
      <c r="J12" s="6" t="s">
        <v>206</v>
      </c>
      <c r="K12" s="6" t="s">
        <v>226</v>
      </c>
      <c r="L12" s="6" t="s">
        <v>99</v>
      </c>
      <c r="M12" s="6" t="s">
        <v>124</v>
      </c>
      <c r="N12" s="6" t="s">
        <v>177</v>
      </c>
      <c r="O12" s="6" t="s">
        <v>330</v>
      </c>
      <c r="P12" s="6" t="s">
        <v>287</v>
      </c>
      <c r="Q12" s="6" t="s">
        <v>226</v>
      </c>
      <c r="R12" s="6" t="s">
        <v>186</v>
      </c>
    </row>
    <row r="13" spans="1:18" ht="20.100000000000001" customHeight="1" x14ac:dyDescent="0.3">
      <c r="A13" s="4" t="s">
        <v>520</v>
      </c>
      <c r="B13" s="5" t="s">
        <v>134</v>
      </c>
      <c r="C13" s="5" t="s">
        <v>111</v>
      </c>
      <c r="D13" s="5" t="s">
        <v>133</v>
      </c>
      <c r="E13" s="5" t="s">
        <v>136</v>
      </c>
      <c r="F13" s="5" t="s">
        <v>112</v>
      </c>
      <c r="G13" s="5" t="s">
        <v>134</v>
      </c>
      <c r="H13" s="5" t="s">
        <v>111</v>
      </c>
      <c r="I13" s="5" t="s">
        <v>111</v>
      </c>
      <c r="J13" s="5" t="s">
        <v>133</v>
      </c>
      <c r="K13" s="5" t="s">
        <v>134</v>
      </c>
      <c r="L13" s="5" t="s">
        <v>134</v>
      </c>
      <c r="M13" s="5" t="s">
        <v>210</v>
      </c>
      <c r="N13" s="5" t="s">
        <v>198</v>
      </c>
      <c r="O13" s="5" t="s">
        <v>256</v>
      </c>
      <c r="P13" s="5" t="s">
        <v>131</v>
      </c>
      <c r="Q13" s="5" t="s">
        <v>270</v>
      </c>
      <c r="R13" s="5" t="s">
        <v>133</v>
      </c>
    </row>
    <row r="14" spans="1:18" ht="20.100000000000001" customHeight="1" x14ac:dyDescent="0.3">
      <c r="A14" s="7" t="s">
        <v>521</v>
      </c>
      <c r="B14" s="6" t="s">
        <v>227</v>
      </c>
      <c r="C14" s="6" t="s">
        <v>95</v>
      </c>
      <c r="D14" s="6" t="s">
        <v>288</v>
      </c>
      <c r="E14" s="6" t="s">
        <v>190</v>
      </c>
      <c r="F14" s="6" t="s">
        <v>204</v>
      </c>
      <c r="G14" s="6" t="s">
        <v>284</v>
      </c>
      <c r="H14" s="6" t="s">
        <v>125</v>
      </c>
      <c r="I14" s="6" t="s">
        <v>226</v>
      </c>
      <c r="J14" s="6" t="s">
        <v>218</v>
      </c>
      <c r="K14" s="6" t="s">
        <v>125</v>
      </c>
      <c r="L14" s="6" t="s">
        <v>150</v>
      </c>
      <c r="M14" s="6" t="s">
        <v>190</v>
      </c>
      <c r="N14" s="6" t="s">
        <v>284</v>
      </c>
      <c r="O14" s="6" t="s">
        <v>95</v>
      </c>
      <c r="P14" s="6" t="s">
        <v>214</v>
      </c>
      <c r="Q14" s="6" t="s">
        <v>218</v>
      </c>
      <c r="R14" s="6" t="s">
        <v>117</v>
      </c>
    </row>
    <row r="15" spans="1:18" ht="20.100000000000001" customHeight="1" x14ac:dyDescent="0.3">
      <c r="A15" s="4" t="s">
        <v>522</v>
      </c>
      <c r="B15" s="5" t="s">
        <v>132</v>
      </c>
      <c r="C15" s="5" t="s">
        <v>132</v>
      </c>
      <c r="D15" s="5" t="s">
        <v>132</v>
      </c>
      <c r="E15" s="5" t="s">
        <v>136</v>
      </c>
      <c r="F15" s="5" t="s">
        <v>135</v>
      </c>
      <c r="G15" s="5" t="s">
        <v>132</v>
      </c>
      <c r="H15" s="5" t="s">
        <v>133</v>
      </c>
      <c r="I15" s="5" t="s">
        <v>132</v>
      </c>
      <c r="J15" s="5" t="s">
        <v>132</v>
      </c>
      <c r="K15" s="5" t="s">
        <v>131</v>
      </c>
      <c r="L15" s="5" t="s">
        <v>198</v>
      </c>
      <c r="M15" s="5" t="s">
        <v>136</v>
      </c>
      <c r="N15" s="5" t="s">
        <v>132</v>
      </c>
      <c r="O15" s="5" t="s">
        <v>132</v>
      </c>
      <c r="P15" s="5" t="s">
        <v>224</v>
      </c>
      <c r="Q15" s="5" t="s">
        <v>112</v>
      </c>
      <c r="R15" s="5" t="s">
        <v>133</v>
      </c>
    </row>
    <row r="16" spans="1:18" ht="20.100000000000001" customHeight="1" x14ac:dyDescent="0.3">
      <c r="A16" s="7" t="s">
        <v>523</v>
      </c>
      <c r="B16" s="6" t="s">
        <v>160</v>
      </c>
      <c r="C16" s="6" t="s">
        <v>290</v>
      </c>
      <c r="D16" s="6" t="s">
        <v>226</v>
      </c>
      <c r="E16" s="6" t="s">
        <v>190</v>
      </c>
      <c r="F16" s="6" t="s">
        <v>120</v>
      </c>
      <c r="G16" s="6" t="s">
        <v>206</v>
      </c>
      <c r="H16" s="6" t="s">
        <v>189</v>
      </c>
      <c r="I16" s="6" t="s">
        <v>116</v>
      </c>
      <c r="J16" s="6" t="s">
        <v>218</v>
      </c>
      <c r="K16" s="6" t="s">
        <v>129</v>
      </c>
      <c r="L16" s="6" t="s">
        <v>177</v>
      </c>
      <c r="M16" s="6" t="s">
        <v>121</v>
      </c>
      <c r="N16" s="6" t="s">
        <v>99</v>
      </c>
      <c r="O16" s="6" t="s">
        <v>288</v>
      </c>
      <c r="P16" s="6" t="s">
        <v>122</v>
      </c>
      <c r="Q16" s="6" t="s">
        <v>125</v>
      </c>
      <c r="R16" s="6" t="s">
        <v>120</v>
      </c>
    </row>
    <row r="17" spans="1:18" ht="20.100000000000001" customHeight="1" x14ac:dyDescent="0.3">
      <c r="A17" s="4" t="s">
        <v>524</v>
      </c>
      <c r="B17" s="5" t="s">
        <v>136</v>
      </c>
      <c r="C17" s="5" t="s">
        <v>136</v>
      </c>
      <c r="D17" s="5" t="s">
        <v>132</v>
      </c>
      <c r="E17" s="5" t="s">
        <v>136</v>
      </c>
      <c r="F17" s="5" t="s">
        <v>132</v>
      </c>
      <c r="G17" s="5" t="s">
        <v>136</v>
      </c>
      <c r="H17" s="5" t="s">
        <v>136</v>
      </c>
      <c r="I17" s="5" t="s">
        <v>131</v>
      </c>
      <c r="J17" s="5" t="s">
        <v>132</v>
      </c>
      <c r="K17" s="5" t="s">
        <v>198</v>
      </c>
      <c r="L17" s="5" t="s">
        <v>136</v>
      </c>
      <c r="M17" s="5" t="s">
        <v>131</v>
      </c>
      <c r="N17" s="5" t="s">
        <v>136</v>
      </c>
      <c r="O17" s="5" t="s">
        <v>136</v>
      </c>
      <c r="P17" s="5" t="s">
        <v>135</v>
      </c>
      <c r="Q17" s="5" t="s">
        <v>194</v>
      </c>
      <c r="R17" s="5" t="s">
        <v>136</v>
      </c>
    </row>
    <row r="19" spans="1:18" x14ac:dyDescent="0.3">
      <c r="A19" s="8" t="s">
        <v>593</v>
      </c>
      <c r="B19" s="8" t="s">
        <v>594</v>
      </c>
    </row>
    <row r="20" spans="1:18" x14ac:dyDescent="0.3">
      <c r="A20" s="8" t="str">
        <f>A11</f>
        <v>NI to REMAIN in UK - I'm 100% certain %</v>
      </c>
      <c r="B20" s="10">
        <v>0.38</v>
      </c>
    </row>
    <row r="21" spans="1:18" x14ac:dyDescent="0.3">
      <c r="A21" s="8" t="str">
        <f>A15</f>
        <v>NI to REMAIN in UK - My probable vote, but I'm not certain %</v>
      </c>
      <c r="B21" s="10">
        <v>0.04</v>
      </c>
    </row>
    <row r="22" spans="1:18" x14ac:dyDescent="0.3">
      <c r="A22" s="8" t="str">
        <f>A17</f>
        <v>Don't Know/Not Sure at this point %</v>
      </c>
      <c r="B22" s="10">
        <v>0.03</v>
      </c>
    </row>
    <row r="23" spans="1:18" x14ac:dyDescent="0.3">
      <c r="A23" s="8" t="str">
        <f>A13</f>
        <v>NI to LEAVE the UK and join a UI - My probable vote, but I'm not certain %</v>
      </c>
      <c r="B23" s="10">
        <v>7.0000000000000007E-2</v>
      </c>
    </row>
    <row r="24" spans="1:18" x14ac:dyDescent="0.3">
      <c r="A24" s="8" t="str">
        <f>A9</f>
        <v>NI to LEAVE the UK and join a UI - I'm 100% certain %</v>
      </c>
      <c r="B24" s="10">
        <v>0.48</v>
      </c>
    </row>
  </sheetData>
  <sheetProtection algorithmName="SHA-512" hashValue="+hv9AKjwZg4G9mahxdyVYYMi756yhffdbxKliOdTNWl/hZ3vSxQtZhI8abMYYZuZCCjBIGr9wUOz1ziWmJFvPA==" saltValue="/MgSZR79ElyzysUWHYnsyw=="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7"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24"/>
  <sheetViews>
    <sheetView showGridLines="0" zoomScale="80" zoomScaleNormal="80" workbookViewId="0"/>
  </sheetViews>
  <sheetFormatPr defaultRowHeight="14.4" x14ac:dyDescent="0.3"/>
  <cols>
    <col min="1" max="1" width="60.33203125" customWidth="1"/>
    <col min="2" max="18" width="10.6640625" customWidth="1"/>
  </cols>
  <sheetData>
    <row r="1" spans="1:18" ht="18" x14ac:dyDescent="0.35">
      <c r="A1" s="113" t="str">
        <f>HYPERLINK("#Contents!A1","Return to Index")</f>
        <v>Return to Index</v>
      </c>
      <c r="B1" s="119" t="s">
        <v>602</v>
      </c>
    </row>
    <row r="2" spans="1:18" ht="50.1" customHeight="1" x14ac:dyDescent="0.3">
      <c r="A2" s="189" t="s">
        <v>658</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293</v>
      </c>
      <c r="E7" s="5" t="s">
        <v>29</v>
      </c>
      <c r="F7" s="5" t="s">
        <v>40</v>
      </c>
      <c r="G7" s="5" t="s">
        <v>41</v>
      </c>
      <c r="H7" s="5" t="s">
        <v>532</v>
      </c>
      <c r="I7" s="5" t="s">
        <v>145</v>
      </c>
      <c r="J7" s="5" t="s">
        <v>146</v>
      </c>
      <c r="K7" s="5" t="s">
        <v>45</v>
      </c>
      <c r="L7" s="5" t="s">
        <v>147</v>
      </c>
      <c r="M7" s="5" t="s">
        <v>61</v>
      </c>
      <c r="N7" s="5" t="s">
        <v>48</v>
      </c>
      <c r="O7" s="5" t="s">
        <v>234</v>
      </c>
      <c r="P7" s="5" t="s">
        <v>50</v>
      </c>
      <c r="Q7" s="5" t="s">
        <v>325</v>
      </c>
      <c r="R7" s="5" t="s">
        <v>35</v>
      </c>
    </row>
    <row r="8" spans="1:18" ht="20.100000000000001" customHeight="1" x14ac:dyDescent="0.3">
      <c r="A8" s="7" t="s">
        <v>506</v>
      </c>
      <c r="B8" s="6" t="s">
        <v>533</v>
      </c>
      <c r="C8" s="6" t="s">
        <v>387</v>
      </c>
      <c r="D8" s="6" t="s">
        <v>495</v>
      </c>
      <c r="E8" s="6" t="s">
        <v>390</v>
      </c>
      <c r="F8" s="6" t="s">
        <v>534</v>
      </c>
      <c r="G8" s="6" t="s">
        <v>315</v>
      </c>
      <c r="H8" s="6" t="s">
        <v>34</v>
      </c>
      <c r="I8" s="6" t="s">
        <v>535</v>
      </c>
      <c r="J8" s="6" t="s">
        <v>182</v>
      </c>
      <c r="K8" s="6" t="s">
        <v>460</v>
      </c>
      <c r="L8" s="6" t="s">
        <v>370</v>
      </c>
      <c r="M8" s="6" t="s">
        <v>288</v>
      </c>
      <c r="N8" s="6" t="s">
        <v>536</v>
      </c>
      <c r="O8" s="6" t="s">
        <v>319</v>
      </c>
      <c r="P8" s="6" t="s">
        <v>291</v>
      </c>
      <c r="Q8" s="6" t="s">
        <v>126</v>
      </c>
      <c r="R8" s="6" t="s">
        <v>537</v>
      </c>
    </row>
    <row r="9" spans="1:18" ht="20.100000000000001" customHeight="1" x14ac:dyDescent="0.3">
      <c r="A9" s="4" t="s">
        <v>511</v>
      </c>
      <c r="B9" s="5" t="s">
        <v>167</v>
      </c>
      <c r="C9" s="5" t="s">
        <v>73</v>
      </c>
      <c r="D9" s="5" t="s">
        <v>74</v>
      </c>
      <c r="E9" s="5" t="s">
        <v>538</v>
      </c>
      <c r="F9" s="5" t="s">
        <v>102</v>
      </c>
      <c r="G9" s="5" t="s">
        <v>73</v>
      </c>
      <c r="H9" s="5" t="s">
        <v>258</v>
      </c>
      <c r="I9" s="5" t="s">
        <v>167</v>
      </c>
      <c r="J9" s="5" t="s">
        <v>197</v>
      </c>
      <c r="K9" s="5" t="s">
        <v>172</v>
      </c>
      <c r="L9" s="5" t="s">
        <v>102</v>
      </c>
      <c r="M9" s="5" t="s">
        <v>194</v>
      </c>
      <c r="N9" s="5" t="s">
        <v>531</v>
      </c>
      <c r="O9" s="5" t="s">
        <v>211</v>
      </c>
      <c r="P9" s="5" t="s">
        <v>111</v>
      </c>
      <c r="Q9" s="5" t="s">
        <v>196</v>
      </c>
      <c r="R9" s="5" t="s">
        <v>539</v>
      </c>
    </row>
    <row r="10" spans="1:18" ht="20.100000000000001" customHeight="1" x14ac:dyDescent="0.3">
      <c r="A10" s="7" t="s">
        <v>514</v>
      </c>
      <c r="B10" s="6" t="s">
        <v>328</v>
      </c>
      <c r="C10" s="6" t="s">
        <v>357</v>
      </c>
      <c r="D10" s="6" t="s">
        <v>279</v>
      </c>
      <c r="E10" s="6" t="s">
        <v>95</v>
      </c>
      <c r="F10" s="6" t="s">
        <v>452</v>
      </c>
      <c r="G10" s="6" t="s">
        <v>184</v>
      </c>
      <c r="H10" s="6" t="s">
        <v>215</v>
      </c>
      <c r="I10" s="6" t="s">
        <v>320</v>
      </c>
      <c r="J10" s="6" t="s">
        <v>291</v>
      </c>
      <c r="K10" s="6" t="s">
        <v>281</v>
      </c>
      <c r="L10" s="6" t="s">
        <v>163</v>
      </c>
      <c r="M10" s="6" t="s">
        <v>227</v>
      </c>
      <c r="N10" s="6" t="s">
        <v>185</v>
      </c>
      <c r="O10" s="6" t="s">
        <v>445</v>
      </c>
      <c r="P10" s="6" t="s">
        <v>540</v>
      </c>
      <c r="Q10" s="6" t="s">
        <v>150</v>
      </c>
      <c r="R10" s="6" t="s">
        <v>129</v>
      </c>
    </row>
    <row r="11" spans="1:18" ht="20.100000000000001" customHeight="1" x14ac:dyDescent="0.3">
      <c r="A11" s="4" t="s">
        <v>516</v>
      </c>
      <c r="B11" s="5" t="s">
        <v>176</v>
      </c>
      <c r="C11" s="5" t="s">
        <v>194</v>
      </c>
      <c r="D11" s="5" t="s">
        <v>270</v>
      </c>
      <c r="E11" s="5" t="s">
        <v>109</v>
      </c>
      <c r="F11" s="5" t="s">
        <v>267</v>
      </c>
      <c r="G11" s="5" t="s">
        <v>269</v>
      </c>
      <c r="H11" s="5" t="s">
        <v>134</v>
      </c>
      <c r="I11" s="5" t="s">
        <v>113</v>
      </c>
      <c r="J11" s="5" t="s">
        <v>266</v>
      </c>
      <c r="K11" s="5" t="s">
        <v>269</v>
      </c>
      <c r="L11" s="5" t="s">
        <v>105</v>
      </c>
      <c r="M11" s="5" t="s">
        <v>106</v>
      </c>
      <c r="N11" s="5" t="s">
        <v>134</v>
      </c>
      <c r="O11" s="5" t="s">
        <v>271</v>
      </c>
      <c r="P11" s="5" t="s">
        <v>307</v>
      </c>
      <c r="Q11" s="5" t="s">
        <v>198</v>
      </c>
      <c r="R11" s="5" t="s">
        <v>224</v>
      </c>
    </row>
    <row r="12" spans="1:18" ht="20.100000000000001" customHeight="1" x14ac:dyDescent="0.3">
      <c r="A12" s="7" t="s">
        <v>521</v>
      </c>
      <c r="B12" s="6" t="s">
        <v>265</v>
      </c>
      <c r="C12" s="6" t="s">
        <v>338</v>
      </c>
      <c r="D12" s="6" t="s">
        <v>65</v>
      </c>
      <c r="E12" s="6" t="s">
        <v>129</v>
      </c>
      <c r="F12" s="6" t="s">
        <v>227</v>
      </c>
      <c r="G12" s="6" t="s">
        <v>163</v>
      </c>
      <c r="H12" s="6" t="s">
        <v>213</v>
      </c>
      <c r="I12" s="6" t="s">
        <v>369</v>
      </c>
      <c r="J12" s="6" t="s">
        <v>290</v>
      </c>
      <c r="K12" s="6" t="s">
        <v>225</v>
      </c>
      <c r="L12" s="6" t="s">
        <v>226</v>
      </c>
      <c r="M12" s="6" t="s">
        <v>216</v>
      </c>
      <c r="N12" s="6" t="s">
        <v>120</v>
      </c>
      <c r="O12" s="6" t="s">
        <v>47</v>
      </c>
      <c r="P12" s="6" t="s">
        <v>221</v>
      </c>
      <c r="Q12" s="6" t="s">
        <v>351</v>
      </c>
      <c r="R12" s="6" t="s">
        <v>227</v>
      </c>
    </row>
    <row r="13" spans="1:18" ht="20.100000000000001" customHeight="1" x14ac:dyDescent="0.3">
      <c r="A13" s="4" t="s">
        <v>522</v>
      </c>
      <c r="B13" s="5" t="s">
        <v>210</v>
      </c>
      <c r="C13" s="5" t="s">
        <v>113</v>
      </c>
      <c r="D13" s="5" t="s">
        <v>223</v>
      </c>
      <c r="E13" s="5" t="s">
        <v>135</v>
      </c>
      <c r="F13" s="5" t="s">
        <v>256</v>
      </c>
      <c r="G13" s="5" t="s">
        <v>113</v>
      </c>
      <c r="H13" s="5" t="s">
        <v>113</v>
      </c>
      <c r="I13" s="5" t="s">
        <v>195</v>
      </c>
      <c r="J13" s="5" t="s">
        <v>223</v>
      </c>
      <c r="K13" s="5" t="s">
        <v>111</v>
      </c>
      <c r="L13" s="5" t="s">
        <v>256</v>
      </c>
      <c r="M13" s="5" t="s">
        <v>193</v>
      </c>
      <c r="N13" s="5" t="s">
        <v>132</v>
      </c>
      <c r="O13" s="5" t="s">
        <v>109</v>
      </c>
      <c r="P13" s="5" t="s">
        <v>196</v>
      </c>
      <c r="Q13" s="5" t="s">
        <v>361</v>
      </c>
      <c r="R13" s="5" t="s">
        <v>111</v>
      </c>
    </row>
    <row r="14" spans="1:18" ht="20.100000000000001" customHeight="1" x14ac:dyDescent="0.3">
      <c r="A14" s="7" t="s">
        <v>523</v>
      </c>
      <c r="B14" s="6" t="s">
        <v>374</v>
      </c>
      <c r="C14" s="6" t="s">
        <v>317</v>
      </c>
      <c r="D14" s="6" t="s">
        <v>227</v>
      </c>
      <c r="E14" s="6" t="s">
        <v>214</v>
      </c>
      <c r="F14" s="6" t="s">
        <v>213</v>
      </c>
      <c r="G14" s="6" t="s">
        <v>225</v>
      </c>
      <c r="H14" s="6" t="s">
        <v>321</v>
      </c>
      <c r="I14" s="6" t="s">
        <v>98</v>
      </c>
      <c r="J14" s="6" t="s">
        <v>283</v>
      </c>
      <c r="K14" s="6" t="s">
        <v>177</v>
      </c>
      <c r="L14" s="6" t="s">
        <v>216</v>
      </c>
      <c r="M14" s="6" t="s">
        <v>206</v>
      </c>
      <c r="N14" s="6" t="s">
        <v>215</v>
      </c>
      <c r="O14" s="6" t="s">
        <v>388</v>
      </c>
      <c r="P14" s="6" t="s">
        <v>323</v>
      </c>
      <c r="Q14" s="6" t="s">
        <v>117</v>
      </c>
      <c r="R14" s="6" t="s">
        <v>99</v>
      </c>
    </row>
    <row r="15" spans="1:18" ht="20.100000000000001" customHeight="1" x14ac:dyDescent="0.3">
      <c r="A15" s="4" t="s">
        <v>524</v>
      </c>
      <c r="B15" s="5" t="s">
        <v>256</v>
      </c>
      <c r="C15" s="5" t="s">
        <v>196</v>
      </c>
      <c r="D15" s="5" t="s">
        <v>111</v>
      </c>
      <c r="E15" s="5" t="s">
        <v>135</v>
      </c>
      <c r="F15" s="5" t="s">
        <v>223</v>
      </c>
      <c r="G15" s="5" t="s">
        <v>131</v>
      </c>
      <c r="H15" s="5" t="s">
        <v>209</v>
      </c>
      <c r="I15" s="5" t="s">
        <v>223</v>
      </c>
      <c r="J15" s="5" t="s">
        <v>84</v>
      </c>
      <c r="K15" s="5" t="s">
        <v>135</v>
      </c>
      <c r="L15" s="5" t="s">
        <v>112</v>
      </c>
      <c r="M15" s="5" t="s">
        <v>223</v>
      </c>
      <c r="N15" s="5" t="s">
        <v>132</v>
      </c>
      <c r="O15" s="5" t="s">
        <v>113</v>
      </c>
      <c r="P15" s="5" t="s">
        <v>193</v>
      </c>
      <c r="Q15" s="5" t="s">
        <v>334</v>
      </c>
      <c r="R15" s="5" t="s">
        <v>135</v>
      </c>
    </row>
    <row r="16" spans="1:18" ht="20.100000000000001" customHeight="1" x14ac:dyDescent="0.3">
      <c r="A16" s="7" t="s">
        <v>517</v>
      </c>
      <c r="B16" s="6" t="s">
        <v>368</v>
      </c>
      <c r="C16" s="6" t="s">
        <v>179</v>
      </c>
      <c r="D16" s="6" t="s">
        <v>291</v>
      </c>
      <c r="E16" s="6" t="s">
        <v>177</v>
      </c>
      <c r="F16" s="6" t="s">
        <v>117</v>
      </c>
      <c r="G16" s="6" t="s">
        <v>22</v>
      </c>
      <c r="H16" s="6" t="s">
        <v>177</v>
      </c>
      <c r="I16" s="6" t="s">
        <v>213</v>
      </c>
      <c r="J16" s="6" t="s">
        <v>206</v>
      </c>
      <c r="K16" s="6" t="s">
        <v>187</v>
      </c>
      <c r="L16" s="6" t="s">
        <v>284</v>
      </c>
      <c r="M16" s="6" t="s">
        <v>340</v>
      </c>
      <c r="N16" s="6" t="s">
        <v>177</v>
      </c>
      <c r="O16" s="6" t="s">
        <v>182</v>
      </c>
      <c r="P16" s="6" t="s">
        <v>388</v>
      </c>
      <c r="Q16" s="6" t="s">
        <v>150</v>
      </c>
      <c r="R16" s="6" t="s">
        <v>214</v>
      </c>
    </row>
    <row r="17" spans="1:18" ht="20.100000000000001" customHeight="1" x14ac:dyDescent="0.3">
      <c r="A17" s="4" t="s">
        <v>520</v>
      </c>
      <c r="B17" s="5" t="s">
        <v>111</v>
      </c>
      <c r="C17" s="5" t="s">
        <v>112</v>
      </c>
      <c r="D17" s="5" t="s">
        <v>111</v>
      </c>
      <c r="E17" s="5" t="s">
        <v>132</v>
      </c>
      <c r="F17" s="5" t="s">
        <v>111</v>
      </c>
      <c r="G17" s="5" t="s">
        <v>210</v>
      </c>
      <c r="H17" s="5" t="s">
        <v>135</v>
      </c>
      <c r="I17" s="5" t="s">
        <v>111</v>
      </c>
      <c r="J17" s="5" t="s">
        <v>133</v>
      </c>
      <c r="K17" s="5" t="s">
        <v>223</v>
      </c>
      <c r="L17" s="5" t="s">
        <v>111</v>
      </c>
      <c r="M17" s="5" t="s">
        <v>109</v>
      </c>
      <c r="N17" s="5" t="s">
        <v>198</v>
      </c>
      <c r="O17" s="5" t="s">
        <v>80</v>
      </c>
      <c r="P17" s="5" t="s">
        <v>195</v>
      </c>
      <c r="Q17" s="5" t="s">
        <v>198</v>
      </c>
      <c r="R17" s="5" t="s">
        <v>224</v>
      </c>
    </row>
    <row r="19" spans="1:18" x14ac:dyDescent="0.3">
      <c r="A19" s="8" t="s">
        <v>593</v>
      </c>
      <c r="B19" s="8" t="s">
        <v>594</v>
      </c>
    </row>
    <row r="20" spans="1:18" x14ac:dyDescent="0.3">
      <c r="A20" t="str">
        <f>A9</f>
        <v>NI to REMAIN in UK - I'm 100% certain %</v>
      </c>
      <c r="B20" s="10">
        <v>0.47</v>
      </c>
    </row>
    <row r="21" spans="1:18" x14ac:dyDescent="0.3">
      <c r="A21" t="str">
        <f>A13</f>
        <v>NI to REMAIN in UK - My probable vote, but I'm not certain %</v>
      </c>
      <c r="B21" s="10">
        <v>0.13</v>
      </c>
    </row>
    <row r="22" spans="1:18" x14ac:dyDescent="0.3">
      <c r="A22" t="str">
        <f>A15</f>
        <v>Don't Know/Not Sure at this point %</v>
      </c>
      <c r="B22" s="10">
        <v>0.11</v>
      </c>
    </row>
    <row r="23" spans="1:18" x14ac:dyDescent="0.3">
      <c r="A23" t="str">
        <f>A17</f>
        <v>NI to LEAVE the UK and join a UI - My probable vote, but I'm not certain %</v>
      </c>
      <c r="B23" s="10">
        <v>0.08</v>
      </c>
    </row>
    <row r="24" spans="1:18" x14ac:dyDescent="0.3">
      <c r="A24" t="str">
        <f>A11</f>
        <v>NI to LEAVE the UK and join a UI - I'm 100% certain %</v>
      </c>
      <c r="B24" s="10">
        <v>0.21</v>
      </c>
    </row>
  </sheetData>
  <sheetProtection algorithmName="SHA-512" hashValue="t5G8RGtK35BXGqO/HexHY3FphqJv7Q81Lf/VAwp+QUoqTbX4LHAns0ZvOruAvQNR/mN/DxMXqvPCUfk6sKirrw==" saltValue="zg9unvnw9to0GG3HbBqU6Q==" spinCount="100000" sheet="1" objects="1" scenarios="1"/>
  <mergeCells count="6">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A5DCB-5752-445C-A39F-6D5EFB8699AE}">
  <dimension ref="A1:R174"/>
  <sheetViews>
    <sheetView zoomScale="94" zoomScaleNormal="94" workbookViewId="0"/>
  </sheetViews>
  <sheetFormatPr defaultRowHeight="14.4" x14ac:dyDescent="0.3"/>
  <cols>
    <col min="1" max="1" width="137" customWidth="1"/>
    <col min="2" max="18" width="10.33203125" customWidth="1"/>
  </cols>
  <sheetData>
    <row r="1" spans="1:18" ht="17.399999999999999" customHeight="1" x14ac:dyDescent="0.45">
      <c r="A1" s="113" t="str">
        <f>HYPERLINK("#Contents!A1","Return to Index")</f>
        <v>Return to Index</v>
      </c>
      <c r="B1" s="159"/>
      <c r="C1" s="160"/>
      <c r="D1" s="160"/>
      <c r="E1" s="160"/>
      <c r="F1" s="160"/>
      <c r="G1" s="160"/>
      <c r="H1" s="160"/>
      <c r="I1" s="160"/>
      <c r="J1" s="160"/>
      <c r="K1" s="160"/>
      <c r="L1" s="160"/>
      <c r="M1" s="160"/>
      <c r="N1" s="160"/>
      <c r="O1" s="160"/>
      <c r="P1" s="149"/>
      <c r="Q1" s="149"/>
      <c r="R1" s="17"/>
    </row>
    <row r="2" spans="1:18" ht="23.4" x14ac:dyDescent="0.45">
      <c r="A2" s="161" t="s">
        <v>607</v>
      </c>
      <c r="B2" s="162"/>
      <c r="C2" s="162"/>
      <c r="D2" s="162"/>
      <c r="E2" s="162"/>
      <c r="F2" s="162"/>
      <c r="G2" s="162"/>
      <c r="H2" s="162"/>
      <c r="I2" s="162"/>
      <c r="J2" s="162"/>
      <c r="K2" s="162"/>
      <c r="L2" s="162"/>
      <c r="M2" s="162"/>
      <c r="N2" s="162"/>
      <c r="O2" s="162"/>
      <c r="P2" s="162"/>
      <c r="Q2" s="162"/>
      <c r="R2" s="162"/>
    </row>
    <row r="3" spans="1:18" ht="18.600000000000001" thickBot="1" x14ac:dyDescent="0.4">
      <c r="A3" s="117" t="s">
        <v>656</v>
      </c>
      <c r="B3" s="163"/>
      <c r="C3" s="164"/>
      <c r="D3" s="164"/>
      <c r="E3" s="164"/>
      <c r="F3" s="164"/>
      <c r="G3" s="164"/>
      <c r="H3" s="164"/>
      <c r="I3" s="164"/>
      <c r="J3" s="164"/>
      <c r="K3" s="164"/>
      <c r="L3" s="164"/>
      <c r="M3" s="164"/>
      <c r="N3" s="164"/>
      <c r="O3" s="164"/>
      <c r="P3" s="164"/>
      <c r="Q3" s="18"/>
      <c r="R3" s="17"/>
    </row>
    <row r="4" spans="1:18" ht="12" customHeight="1" thickTop="1" x14ac:dyDescent="0.3">
      <c r="A4" s="150" t="s">
        <v>608</v>
      </c>
      <c r="B4" s="151"/>
      <c r="C4" s="151"/>
      <c r="D4" s="151"/>
      <c r="E4" s="151"/>
      <c r="F4" s="151"/>
      <c r="G4" s="151"/>
      <c r="H4" s="151"/>
      <c r="I4" s="151"/>
      <c r="J4" s="151"/>
      <c r="K4" s="151"/>
      <c r="L4" s="151"/>
      <c r="M4" s="151"/>
      <c r="N4" s="19"/>
      <c r="O4" s="19"/>
      <c r="P4" s="19"/>
      <c r="Q4" s="19"/>
      <c r="R4" s="20"/>
    </row>
    <row r="5" spans="1:18" ht="28.2" customHeight="1" x14ac:dyDescent="0.3">
      <c r="A5" s="152"/>
      <c r="B5" s="167"/>
      <c r="C5" s="167"/>
      <c r="D5" s="167"/>
      <c r="E5" s="167"/>
      <c r="F5" s="167"/>
      <c r="G5" s="167"/>
      <c r="H5" s="167"/>
      <c r="I5" s="167"/>
      <c r="J5" s="167"/>
      <c r="K5" s="167"/>
      <c r="L5" s="167"/>
      <c r="M5" s="167"/>
      <c r="N5" s="21"/>
      <c r="O5" s="21"/>
      <c r="P5" s="21"/>
      <c r="Q5" s="21"/>
      <c r="R5" s="22"/>
    </row>
    <row r="6" spans="1:18" x14ac:dyDescent="0.3">
      <c r="A6" s="23" t="s">
        <v>609</v>
      </c>
      <c r="B6" s="24"/>
      <c r="C6" s="24"/>
      <c r="D6" s="24"/>
      <c r="E6" s="24"/>
      <c r="F6" s="24"/>
      <c r="G6" s="24"/>
      <c r="H6" s="24"/>
      <c r="I6" s="24"/>
      <c r="J6" s="24"/>
      <c r="K6" s="24"/>
      <c r="L6" s="24"/>
      <c r="M6" s="24"/>
      <c r="N6" s="24"/>
      <c r="O6" s="24"/>
      <c r="P6" s="24"/>
      <c r="Q6" s="24"/>
      <c r="R6" s="25"/>
    </row>
    <row r="7" spans="1:18" x14ac:dyDescent="0.3">
      <c r="A7" s="165"/>
      <c r="B7" s="26"/>
      <c r="C7" s="155" t="s">
        <v>610</v>
      </c>
      <c r="D7" s="155"/>
      <c r="E7" s="155" t="s">
        <v>611</v>
      </c>
      <c r="F7" s="155"/>
      <c r="G7" s="155"/>
      <c r="H7" s="155"/>
      <c r="I7" s="155" t="s">
        <v>612</v>
      </c>
      <c r="J7" s="155"/>
      <c r="K7" s="155"/>
      <c r="L7" s="155"/>
      <c r="M7" s="156" t="s">
        <v>613</v>
      </c>
      <c r="N7" s="157"/>
      <c r="O7" s="158"/>
      <c r="P7" s="156" t="s">
        <v>614</v>
      </c>
      <c r="Q7" s="157"/>
      <c r="R7" s="166"/>
    </row>
    <row r="8" spans="1:18" ht="45" customHeight="1" x14ac:dyDescent="0.3">
      <c r="A8" s="165"/>
      <c r="B8" s="26" t="s">
        <v>615</v>
      </c>
      <c r="C8" s="26" t="s">
        <v>2</v>
      </c>
      <c r="D8" s="26" t="s">
        <v>3</v>
      </c>
      <c r="E8" s="26" t="s">
        <v>616</v>
      </c>
      <c r="F8" s="26" t="s">
        <v>617</v>
      </c>
      <c r="G8" s="26" t="s">
        <v>618</v>
      </c>
      <c r="H8" s="26" t="s">
        <v>619</v>
      </c>
      <c r="I8" s="26" t="s">
        <v>8</v>
      </c>
      <c r="J8" s="26" t="s">
        <v>9</v>
      </c>
      <c r="K8" s="26" t="s">
        <v>10</v>
      </c>
      <c r="L8" s="26" t="s">
        <v>11</v>
      </c>
      <c r="M8" s="27" t="s">
        <v>620</v>
      </c>
      <c r="N8" s="26" t="s">
        <v>621</v>
      </c>
      <c r="O8" s="26" t="s">
        <v>622</v>
      </c>
      <c r="P8" s="27" t="s">
        <v>623</v>
      </c>
      <c r="Q8" s="26" t="s">
        <v>16</v>
      </c>
      <c r="R8" s="28" t="s">
        <v>17</v>
      </c>
    </row>
    <row r="9" spans="1:18" ht="16.05" customHeight="1" x14ac:dyDescent="0.3">
      <c r="A9" s="29" t="s">
        <v>52</v>
      </c>
      <c r="B9" s="30" t="s">
        <v>71</v>
      </c>
      <c r="C9" s="31" t="s">
        <v>72</v>
      </c>
      <c r="D9" s="31" t="s">
        <v>73</v>
      </c>
      <c r="E9" s="31" t="s">
        <v>74</v>
      </c>
      <c r="F9" s="31" t="s">
        <v>75</v>
      </c>
      <c r="G9" s="31" t="s">
        <v>75</v>
      </c>
      <c r="H9" s="31" t="s">
        <v>76</v>
      </c>
      <c r="I9" s="31" t="s">
        <v>77</v>
      </c>
      <c r="J9" s="31" t="s">
        <v>75</v>
      </c>
      <c r="K9" s="31" t="s">
        <v>78</v>
      </c>
      <c r="L9" s="31" t="s">
        <v>71</v>
      </c>
      <c r="M9" s="31" t="s">
        <v>79</v>
      </c>
      <c r="N9" s="31" t="s">
        <v>80</v>
      </c>
      <c r="O9" s="31" t="s">
        <v>81</v>
      </c>
      <c r="P9" s="31" t="s">
        <v>82</v>
      </c>
      <c r="Q9" s="31" t="s">
        <v>83</v>
      </c>
      <c r="R9" s="32" t="s">
        <v>84</v>
      </c>
    </row>
    <row r="10" spans="1:18" ht="16.05" customHeight="1" x14ac:dyDescent="0.3">
      <c r="A10" s="29" t="s">
        <v>85</v>
      </c>
      <c r="B10" s="30" t="s">
        <v>102</v>
      </c>
      <c r="C10" s="31" t="s">
        <v>103</v>
      </c>
      <c r="D10" s="31" t="s">
        <v>74</v>
      </c>
      <c r="E10" s="31" t="s">
        <v>104</v>
      </c>
      <c r="F10" s="31" t="s">
        <v>105</v>
      </c>
      <c r="G10" s="31" t="s">
        <v>106</v>
      </c>
      <c r="H10" s="31" t="s">
        <v>73</v>
      </c>
      <c r="I10" s="31" t="s">
        <v>102</v>
      </c>
      <c r="J10" s="31" t="s">
        <v>107</v>
      </c>
      <c r="K10" s="31" t="s">
        <v>108</v>
      </c>
      <c r="L10" s="31" t="s">
        <v>107</v>
      </c>
      <c r="M10" s="31" t="s">
        <v>109</v>
      </c>
      <c r="N10" s="31" t="s">
        <v>110</v>
      </c>
      <c r="O10" s="31" t="s">
        <v>111</v>
      </c>
      <c r="P10" s="31" t="s">
        <v>112</v>
      </c>
      <c r="Q10" s="31" t="s">
        <v>113</v>
      </c>
      <c r="R10" s="32" t="s">
        <v>114</v>
      </c>
    </row>
    <row r="11" spans="1:18" ht="16.05" customHeight="1" thickBot="1" x14ac:dyDescent="0.35">
      <c r="A11" s="33" t="s">
        <v>115</v>
      </c>
      <c r="B11" s="34" t="s">
        <v>131</v>
      </c>
      <c r="C11" s="35" t="s">
        <v>132</v>
      </c>
      <c r="D11" s="35" t="s">
        <v>133</v>
      </c>
      <c r="E11" s="36">
        <v>0.03</v>
      </c>
      <c r="F11" s="36">
        <v>0.08</v>
      </c>
      <c r="G11" s="36">
        <v>0.04</v>
      </c>
      <c r="H11" s="35" t="s">
        <v>135</v>
      </c>
      <c r="I11" s="36">
        <v>0.04</v>
      </c>
      <c r="J11" s="35" t="s">
        <v>131</v>
      </c>
      <c r="K11" s="36">
        <v>0.03</v>
      </c>
      <c r="L11" s="36">
        <v>7.0000000000000007E-2</v>
      </c>
      <c r="M11" s="35" t="s">
        <v>80</v>
      </c>
      <c r="N11" s="35" t="s">
        <v>136</v>
      </c>
      <c r="O11" s="35" t="s">
        <v>131</v>
      </c>
      <c r="P11" s="35" t="s">
        <v>111</v>
      </c>
      <c r="Q11" s="35" t="s">
        <v>136</v>
      </c>
      <c r="R11" s="37" t="s">
        <v>135</v>
      </c>
    </row>
    <row r="12" spans="1:18" ht="15.6" thickTop="1" thickBot="1" x14ac:dyDescent="0.35">
      <c r="A12" s="38"/>
      <c r="B12" s="39"/>
      <c r="C12" s="39"/>
      <c r="D12" s="39"/>
      <c r="E12" s="39"/>
      <c r="F12" s="39"/>
      <c r="G12" s="39"/>
      <c r="H12" s="39"/>
      <c r="I12" s="39"/>
      <c r="J12" s="39"/>
      <c r="K12" s="39"/>
      <c r="L12" s="39"/>
      <c r="M12" s="39"/>
      <c r="N12" s="39"/>
      <c r="O12" s="39"/>
      <c r="P12" s="39"/>
      <c r="Q12" s="39"/>
      <c r="R12" s="39"/>
    </row>
    <row r="13" spans="1:18" ht="21" customHeight="1" thickTop="1" x14ac:dyDescent="0.3">
      <c r="A13" s="150" t="s">
        <v>624</v>
      </c>
      <c r="B13" s="151"/>
      <c r="C13" s="151"/>
      <c r="D13" s="151"/>
      <c r="E13" s="151"/>
      <c r="F13" s="151"/>
      <c r="G13" s="151"/>
      <c r="H13" s="151"/>
      <c r="I13" s="151"/>
      <c r="J13" s="151"/>
      <c r="K13" s="151"/>
      <c r="L13" s="151"/>
      <c r="M13" s="151"/>
      <c r="N13" s="151"/>
      <c r="O13" s="151"/>
      <c r="P13" s="19"/>
      <c r="Q13" s="19"/>
      <c r="R13" s="40"/>
    </row>
    <row r="14" spans="1:18" ht="18.600000000000001" customHeight="1" x14ac:dyDescent="0.3">
      <c r="A14" s="152"/>
      <c r="B14" s="153"/>
      <c r="C14" s="153"/>
      <c r="D14" s="153"/>
      <c r="E14" s="153"/>
      <c r="F14" s="153"/>
      <c r="G14" s="153"/>
      <c r="H14" s="153"/>
      <c r="I14" s="153"/>
      <c r="J14" s="153"/>
      <c r="K14" s="153"/>
      <c r="L14" s="153"/>
      <c r="M14" s="153"/>
      <c r="N14" s="153"/>
      <c r="O14" s="153"/>
      <c r="P14" s="21"/>
      <c r="Q14" s="21"/>
      <c r="R14" s="22"/>
    </row>
    <row r="15" spans="1:18" x14ac:dyDescent="0.3">
      <c r="A15" s="23" t="s">
        <v>609</v>
      </c>
      <c r="B15" s="24"/>
      <c r="C15" s="24"/>
      <c r="D15" s="24"/>
      <c r="E15" s="24"/>
      <c r="F15" s="24"/>
      <c r="G15" s="24"/>
      <c r="H15" s="24"/>
      <c r="I15" s="24"/>
      <c r="J15" s="24"/>
      <c r="K15" s="24"/>
      <c r="L15" s="24"/>
      <c r="M15" s="24"/>
      <c r="N15" s="24"/>
      <c r="O15" s="24"/>
      <c r="P15" s="24"/>
      <c r="Q15" s="24"/>
      <c r="R15" s="25"/>
    </row>
    <row r="16" spans="1:18" x14ac:dyDescent="0.3">
      <c r="A16" s="154" t="s">
        <v>648</v>
      </c>
      <c r="B16" s="26"/>
      <c r="C16" s="155" t="s">
        <v>610</v>
      </c>
      <c r="D16" s="155"/>
      <c r="E16" s="155" t="s">
        <v>611</v>
      </c>
      <c r="F16" s="155"/>
      <c r="G16" s="155"/>
      <c r="H16" s="155"/>
      <c r="I16" s="155" t="s">
        <v>612</v>
      </c>
      <c r="J16" s="155"/>
      <c r="K16" s="155"/>
      <c r="L16" s="155"/>
      <c r="M16" s="156" t="s">
        <v>613</v>
      </c>
      <c r="N16" s="157"/>
      <c r="O16" s="158"/>
      <c r="P16" s="156" t="s">
        <v>614</v>
      </c>
      <c r="Q16" s="157"/>
      <c r="R16" s="166"/>
    </row>
    <row r="17" spans="1:18" ht="46.2" customHeight="1" x14ac:dyDescent="0.3">
      <c r="A17" s="154"/>
      <c r="B17" s="41" t="s">
        <v>615</v>
      </c>
      <c r="C17" s="41" t="s">
        <v>2</v>
      </c>
      <c r="D17" s="41" t="s">
        <v>3</v>
      </c>
      <c r="E17" s="41" t="s">
        <v>616</v>
      </c>
      <c r="F17" s="41" t="s">
        <v>617</v>
      </c>
      <c r="G17" s="41" t="s">
        <v>618</v>
      </c>
      <c r="H17" s="41" t="s">
        <v>619</v>
      </c>
      <c r="I17" s="41" t="s">
        <v>8</v>
      </c>
      <c r="J17" s="41" t="s">
        <v>9</v>
      </c>
      <c r="K17" s="41" t="s">
        <v>10</v>
      </c>
      <c r="L17" s="41" t="s">
        <v>11</v>
      </c>
      <c r="M17" s="42" t="s">
        <v>620</v>
      </c>
      <c r="N17" s="41" t="s">
        <v>621</v>
      </c>
      <c r="O17" s="41" t="s">
        <v>622</v>
      </c>
      <c r="P17" s="42" t="s">
        <v>623</v>
      </c>
      <c r="Q17" s="41" t="s">
        <v>16</v>
      </c>
      <c r="R17" s="43" t="s">
        <v>17</v>
      </c>
    </row>
    <row r="18" spans="1:18" ht="16.05" customHeight="1" x14ac:dyDescent="0.3">
      <c r="A18" s="44" t="s">
        <v>625</v>
      </c>
      <c r="B18" s="45">
        <v>0.55000000000000004</v>
      </c>
      <c r="C18" s="46" t="s">
        <v>166</v>
      </c>
      <c r="D18" s="47">
        <v>0.46</v>
      </c>
      <c r="E18" s="46" t="s">
        <v>168</v>
      </c>
      <c r="F18" s="46" t="s">
        <v>169</v>
      </c>
      <c r="G18" s="46" t="s">
        <v>76</v>
      </c>
      <c r="H18" s="46" t="s">
        <v>74</v>
      </c>
      <c r="I18" s="46" t="s">
        <v>78</v>
      </c>
      <c r="J18" s="46" t="s">
        <v>170</v>
      </c>
      <c r="K18" s="46" t="s">
        <v>171</v>
      </c>
      <c r="L18" s="46" t="s">
        <v>77</v>
      </c>
      <c r="M18" s="46" t="s">
        <v>172</v>
      </c>
      <c r="N18" s="46" t="s">
        <v>112</v>
      </c>
      <c r="O18" s="46" t="s">
        <v>173</v>
      </c>
      <c r="P18" s="46" t="s">
        <v>174</v>
      </c>
      <c r="Q18" s="46" t="s">
        <v>175</v>
      </c>
      <c r="R18" s="48" t="s">
        <v>176</v>
      </c>
    </row>
    <row r="19" spans="1:18" ht="16.05" customHeight="1" x14ac:dyDescent="0.3">
      <c r="A19" s="49" t="s">
        <v>626</v>
      </c>
      <c r="B19" s="50" t="s">
        <v>176</v>
      </c>
      <c r="C19" s="46" t="s">
        <v>196</v>
      </c>
      <c r="D19" s="46" t="s">
        <v>271</v>
      </c>
      <c r="E19" s="46" t="s">
        <v>111</v>
      </c>
      <c r="F19" s="46" t="s">
        <v>193</v>
      </c>
      <c r="G19" s="46" t="s">
        <v>270</v>
      </c>
      <c r="H19" s="46" t="s">
        <v>271</v>
      </c>
      <c r="I19" s="46" t="s">
        <v>194</v>
      </c>
      <c r="J19" s="46" t="s">
        <v>271</v>
      </c>
      <c r="K19" s="46" t="s">
        <v>266</v>
      </c>
      <c r="L19" s="46" t="s">
        <v>109</v>
      </c>
      <c r="M19" s="46" t="s">
        <v>111</v>
      </c>
      <c r="N19" s="46" t="s">
        <v>258</v>
      </c>
      <c r="O19" s="46" t="s">
        <v>198</v>
      </c>
      <c r="P19" s="46" t="s">
        <v>135</v>
      </c>
      <c r="Q19" s="46" t="s">
        <v>132</v>
      </c>
      <c r="R19" s="51">
        <v>0.4</v>
      </c>
    </row>
    <row r="20" spans="1:18" ht="16.05" customHeight="1" x14ac:dyDescent="0.3">
      <c r="A20" s="52" t="s">
        <v>627</v>
      </c>
      <c r="B20" s="50" t="s">
        <v>210</v>
      </c>
      <c r="C20" s="46" t="s">
        <v>256</v>
      </c>
      <c r="D20" s="46" t="s">
        <v>196</v>
      </c>
      <c r="E20" s="46" t="s">
        <v>84</v>
      </c>
      <c r="F20" s="46" t="s">
        <v>256</v>
      </c>
      <c r="G20" s="46" t="s">
        <v>80</v>
      </c>
      <c r="H20" s="46" t="s">
        <v>223</v>
      </c>
      <c r="I20" s="46" t="s">
        <v>80</v>
      </c>
      <c r="J20" s="46" t="s">
        <v>133</v>
      </c>
      <c r="K20" s="46" t="s">
        <v>195</v>
      </c>
      <c r="L20" s="46" t="s">
        <v>196</v>
      </c>
      <c r="M20" s="46" t="s">
        <v>112</v>
      </c>
      <c r="N20" s="46" t="s">
        <v>103</v>
      </c>
      <c r="O20" s="46" t="s">
        <v>198</v>
      </c>
      <c r="P20" s="46" t="s">
        <v>198</v>
      </c>
      <c r="Q20" s="46" t="s">
        <v>135</v>
      </c>
      <c r="R20" s="48" t="s">
        <v>270</v>
      </c>
    </row>
    <row r="21" spans="1:18" ht="16.05" customHeight="1" x14ac:dyDescent="0.3">
      <c r="A21" s="53" t="s">
        <v>628</v>
      </c>
      <c r="B21" s="50" t="s">
        <v>133</v>
      </c>
      <c r="C21" s="46" t="s">
        <v>131</v>
      </c>
      <c r="D21" s="46" t="s">
        <v>134</v>
      </c>
      <c r="E21" s="46" t="s">
        <v>131</v>
      </c>
      <c r="F21" s="46" t="s">
        <v>131</v>
      </c>
      <c r="G21" s="46" t="s">
        <v>131</v>
      </c>
      <c r="H21" s="46" t="s">
        <v>111</v>
      </c>
      <c r="I21" s="46" t="s">
        <v>112</v>
      </c>
      <c r="J21" s="46" t="s">
        <v>136</v>
      </c>
      <c r="K21" s="46" t="s">
        <v>136</v>
      </c>
      <c r="L21" s="46" t="s">
        <v>136</v>
      </c>
      <c r="M21" s="46" t="s">
        <v>223</v>
      </c>
      <c r="N21" s="46" t="s">
        <v>132</v>
      </c>
      <c r="O21" s="46" t="s">
        <v>133</v>
      </c>
      <c r="P21" s="46" t="s">
        <v>132</v>
      </c>
      <c r="Q21" s="46" t="s">
        <v>133</v>
      </c>
      <c r="R21" s="48" t="s">
        <v>134</v>
      </c>
    </row>
    <row r="22" spans="1:18" ht="16.05" customHeight="1" x14ac:dyDescent="0.3">
      <c r="A22" s="53" t="s">
        <v>629</v>
      </c>
      <c r="B22" s="50" t="s">
        <v>136</v>
      </c>
      <c r="C22" s="46" t="s">
        <v>132</v>
      </c>
      <c r="D22" s="46" t="s">
        <v>135</v>
      </c>
      <c r="E22" s="46" t="s">
        <v>224</v>
      </c>
      <c r="F22" s="46" t="s">
        <v>131</v>
      </c>
      <c r="G22" s="46" t="s">
        <v>198</v>
      </c>
      <c r="H22" s="47">
        <v>0.04</v>
      </c>
      <c r="I22" s="46" t="s">
        <v>133</v>
      </c>
      <c r="J22" s="46" t="s">
        <v>224</v>
      </c>
      <c r="K22" s="46" t="s">
        <v>198</v>
      </c>
      <c r="L22" s="46" t="s">
        <v>198</v>
      </c>
      <c r="M22" s="47">
        <v>0.08</v>
      </c>
      <c r="N22" s="47">
        <v>0.06</v>
      </c>
      <c r="O22" s="46" t="s">
        <v>224</v>
      </c>
      <c r="P22" s="46" t="s">
        <v>135</v>
      </c>
      <c r="Q22" s="46" t="s">
        <v>131</v>
      </c>
      <c r="R22" s="48" t="s">
        <v>132</v>
      </c>
    </row>
    <row r="23" spans="1:18" ht="16.05" customHeight="1" thickBot="1" x14ac:dyDescent="0.35">
      <c r="A23" s="54" t="s">
        <v>630</v>
      </c>
      <c r="B23" s="55" t="s">
        <v>135</v>
      </c>
      <c r="C23" s="56" t="s">
        <v>198</v>
      </c>
      <c r="D23" s="56" t="s">
        <v>136</v>
      </c>
      <c r="E23" s="56" t="s">
        <v>224</v>
      </c>
      <c r="F23" s="56" t="s">
        <v>198</v>
      </c>
      <c r="G23" s="56" t="s">
        <v>136</v>
      </c>
      <c r="H23" s="56" t="s">
        <v>198</v>
      </c>
      <c r="I23" s="56" t="s">
        <v>135</v>
      </c>
      <c r="J23" s="56" t="s">
        <v>198</v>
      </c>
      <c r="K23" s="56" t="s">
        <v>224</v>
      </c>
      <c r="L23" s="56" t="s">
        <v>131</v>
      </c>
      <c r="M23" s="56" t="s">
        <v>132</v>
      </c>
      <c r="N23" s="56" t="s">
        <v>135</v>
      </c>
      <c r="O23" s="56" t="s">
        <v>198</v>
      </c>
      <c r="P23" s="56" t="s">
        <v>198</v>
      </c>
      <c r="Q23" s="56" t="s">
        <v>131</v>
      </c>
      <c r="R23" s="57" t="s">
        <v>135</v>
      </c>
    </row>
    <row r="24" spans="1:18" ht="15.6" thickTop="1" thickBot="1" x14ac:dyDescent="0.35">
      <c r="A24" s="38"/>
      <c r="B24" s="39"/>
      <c r="C24" s="39"/>
      <c r="D24" s="39"/>
      <c r="E24" s="39"/>
      <c r="F24" s="39"/>
      <c r="G24" s="39"/>
      <c r="H24" s="39"/>
      <c r="I24" s="39"/>
      <c r="J24" s="39"/>
      <c r="K24" s="39"/>
      <c r="L24" s="39"/>
      <c r="M24" s="39"/>
      <c r="N24" s="39"/>
      <c r="O24" s="39"/>
      <c r="P24" s="39"/>
      <c r="Q24" s="39"/>
      <c r="R24" s="39"/>
    </row>
    <row r="25" spans="1:18" ht="20.399999999999999" customHeight="1" thickTop="1" x14ac:dyDescent="0.3">
      <c r="A25" s="150" t="s">
        <v>624</v>
      </c>
      <c r="B25" s="168"/>
      <c r="C25" s="168"/>
      <c r="D25" s="168"/>
      <c r="E25" s="168"/>
      <c r="F25" s="168"/>
      <c r="G25" s="168"/>
      <c r="H25" s="168"/>
      <c r="I25" s="168"/>
      <c r="J25" s="168"/>
      <c r="K25" s="168"/>
      <c r="L25" s="168"/>
      <c r="M25" s="168"/>
      <c r="N25" s="168"/>
      <c r="O25" s="168"/>
      <c r="P25" s="19"/>
      <c r="Q25" s="19"/>
      <c r="R25" s="40"/>
    </row>
    <row r="26" spans="1:18" x14ac:dyDescent="0.3">
      <c r="A26" s="169"/>
      <c r="B26" s="170"/>
      <c r="C26" s="170"/>
      <c r="D26" s="170"/>
      <c r="E26" s="170"/>
      <c r="F26" s="170"/>
      <c r="G26" s="170"/>
      <c r="H26" s="170"/>
      <c r="I26" s="170"/>
      <c r="J26" s="170"/>
      <c r="K26" s="170"/>
      <c r="L26" s="170"/>
      <c r="M26" s="170"/>
      <c r="N26" s="170"/>
      <c r="O26" s="170"/>
      <c r="P26" s="21"/>
      <c r="Q26" s="21"/>
      <c r="R26" s="22"/>
    </row>
    <row r="27" spans="1:18" x14ac:dyDescent="0.3">
      <c r="A27" s="23" t="s">
        <v>609</v>
      </c>
      <c r="B27" s="24"/>
      <c r="C27" s="24"/>
      <c r="D27" s="24"/>
      <c r="E27" s="24"/>
      <c r="F27" s="24"/>
      <c r="G27" s="24"/>
      <c r="H27" s="24"/>
      <c r="I27" s="24"/>
      <c r="J27" s="24"/>
      <c r="K27" s="24"/>
      <c r="L27" s="24"/>
      <c r="M27" s="24"/>
      <c r="N27" s="24"/>
      <c r="O27" s="24"/>
      <c r="P27" s="24"/>
      <c r="Q27" s="24"/>
      <c r="R27" s="25"/>
    </row>
    <row r="28" spans="1:18" x14ac:dyDescent="0.3">
      <c r="A28" s="171" t="s">
        <v>649</v>
      </c>
      <c r="B28" s="26"/>
      <c r="C28" s="156" t="s">
        <v>610</v>
      </c>
      <c r="D28" s="173"/>
      <c r="E28" s="156" t="s">
        <v>611</v>
      </c>
      <c r="F28" s="157"/>
      <c r="G28" s="157"/>
      <c r="H28" s="173"/>
      <c r="I28" s="156" t="s">
        <v>612</v>
      </c>
      <c r="J28" s="157"/>
      <c r="K28" s="157"/>
      <c r="L28" s="173"/>
      <c r="M28" s="156" t="s">
        <v>613</v>
      </c>
      <c r="N28" s="157"/>
      <c r="O28" s="173"/>
      <c r="P28" s="156" t="s">
        <v>614</v>
      </c>
      <c r="Q28" s="157"/>
      <c r="R28" s="174"/>
    </row>
    <row r="29" spans="1:18" ht="43.2" customHeight="1" x14ac:dyDescent="0.3">
      <c r="A29" s="172"/>
      <c r="B29" s="41" t="s">
        <v>615</v>
      </c>
      <c r="C29" s="41" t="s">
        <v>2</v>
      </c>
      <c r="D29" s="41" t="s">
        <v>3</v>
      </c>
      <c r="E29" s="41" t="s">
        <v>616</v>
      </c>
      <c r="F29" s="41" t="s">
        <v>617</v>
      </c>
      <c r="G29" s="41" t="s">
        <v>618</v>
      </c>
      <c r="H29" s="41" t="s">
        <v>619</v>
      </c>
      <c r="I29" s="41" t="s">
        <v>8</v>
      </c>
      <c r="J29" s="41" t="s">
        <v>9</v>
      </c>
      <c r="K29" s="41" t="s">
        <v>10</v>
      </c>
      <c r="L29" s="41" t="s">
        <v>11</v>
      </c>
      <c r="M29" s="42" t="s">
        <v>620</v>
      </c>
      <c r="N29" s="41" t="s">
        <v>621</v>
      </c>
      <c r="O29" s="41" t="s">
        <v>622</v>
      </c>
      <c r="P29" s="42" t="s">
        <v>623</v>
      </c>
      <c r="Q29" s="41" t="s">
        <v>16</v>
      </c>
      <c r="R29" s="43" t="s">
        <v>17</v>
      </c>
    </row>
    <row r="30" spans="1:18" ht="16.05" customHeight="1" x14ac:dyDescent="0.3">
      <c r="A30" s="44" t="s">
        <v>625</v>
      </c>
      <c r="B30" s="30" t="s">
        <v>170</v>
      </c>
      <c r="C30" s="31" t="s">
        <v>481</v>
      </c>
      <c r="D30" s="31" t="s">
        <v>255</v>
      </c>
      <c r="E30" s="31" t="s">
        <v>170</v>
      </c>
      <c r="F30" s="31" t="s">
        <v>492</v>
      </c>
      <c r="G30" s="31" t="s">
        <v>77</v>
      </c>
      <c r="H30" s="31" t="s">
        <v>75</v>
      </c>
      <c r="I30" s="31" t="s">
        <v>166</v>
      </c>
      <c r="J30" s="31" t="s">
        <v>423</v>
      </c>
      <c r="K30" s="31" t="s">
        <v>75</v>
      </c>
      <c r="L30" s="31" t="s">
        <v>168</v>
      </c>
      <c r="M30" s="31" t="s">
        <v>553</v>
      </c>
      <c r="N30" s="31" t="s">
        <v>210</v>
      </c>
      <c r="O30" s="31" t="s">
        <v>554</v>
      </c>
      <c r="P30" s="31" t="s">
        <v>424</v>
      </c>
      <c r="Q30" s="31" t="s">
        <v>83</v>
      </c>
      <c r="R30" s="32" t="s">
        <v>103</v>
      </c>
    </row>
    <row r="31" spans="1:18" ht="16.05" customHeight="1" x14ac:dyDescent="0.3">
      <c r="A31" s="49" t="s">
        <v>626</v>
      </c>
      <c r="B31" s="30" t="s">
        <v>266</v>
      </c>
      <c r="C31" s="31" t="s">
        <v>193</v>
      </c>
      <c r="D31" s="31" t="s">
        <v>254</v>
      </c>
      <c r="E31" s="31" t="s">
        <v>112</v>
      </c>
      <c r="F31" s="31" t="s">
        <v>113</v>
      </c>
      <c r="G31" s="31" t="s">
        <v>103</v>
      </c>
      <c r="H31" s="31" t="s">
        <v>254</v>
      </c>
      <c r="I31" s="31" t="s">
        <v>109</v>
      </c>
      <c r="J31" s="31" t="s">
        <v>103</v>
      </c>
      <c r="K31" s="31" t="s">
        <v>209</v>
      </c>
      <c r="L31" s="31" t="s">
        <v>209</v>
      </c>
      <c r="M31" s="31" t="s">
        <v>223</v>
      </c>
      <c r="N31" s="31" t="s">
        <v>171</v>
      </c>
      <c r="O31" s="31" t="s">
        <v>135</v>
      </c>
      <c r="P31" s="31" t="s">
        <v>132</v>
      </c>
      <c r="Q31" s="31" t="s">
        <v>133</v>
      </c>
      <c r="R31" s="32" t="s">
        <v>361</v>
      </c>
    </row>
    <row r="32" spans="1:18" ht="16.05" customHeight="1" x14ac:dyDescent="0.3">
      <c r="A32" s="52" t="s">
        <v>627</v>
      </c>
      <c r="B32" s="30" t="s">
        <v>193</v>
      </c>
      <c r="C32" s="31" t="s">
        <v>210</v>
      </c>
      <c r="D32" s="31" t="s">
        <v>194</v>
      </c>
      <c r="E32" s="31" t="s">
        <v>271</v>
      </c>
      <c r="F32" s="31" t="s">
        <v>196</v>
      </c>
      <c r="G32" s="31" t="s">
        <v>196</v>
      </c>
      <c r="H32" s="31" t="s">
        <v>223</v>
      </c>
      <c r="I32" s="31" t="s">
        <v>193</v>
      </c>
      <c r="J32" s="31" t="s">
        <v>134</v>
      </c>
      <c r="K32" s="31" t="s">
        <v>195</v>
      </c>
      <c r="L32" s="31" t="s">
        <v>113</v>
      </c>
      <c r="M32" s="31" t="s">
        <v>210</v>
      </c>
      <c r="N32" s="31" t="s">
        <v>254</v>
      </c>
      <c r="O32" s="31" t="s">
        <v>135</v>
      </c>
      <c r="P32" s="31" t="s">
        <v>135</v>
      </c>
      <c r="Q32" s="31" t="s">
        <v>80</v>
      </c>
      <c r="R32" s="32" t="s">
        <v>84</v>
      </c>
    </row>
    <row r="33" spans="1:18" ht="16.05" customHeight="1" x14ac:dyDescent="0.3">
      <c r="A33" s="53" t="s">
        <v>628</v>
      </c>
      <c r="B33" s="58"/>
      <c r="C33" s="59"/>
      <c r="D33" s="59"/>
      <c r="E33" s="59"/>
      <c r="F33" s="59"/>
      <c r="G33" s="59"/>
      <c r="H33" s="59"/>
      <c r="I33" s="59"/>
      <c r="J33" s="59"/>
      <c r="K33" s="59"/>
      <c r="L33" s="59"/>
      <c r="M33" s="59"/>
      <c r="N33" s="59"/>
      <c r="O33" s="59"/>
      <c r="P33" s="59"/>
      <c r="Q33" s="59"/>
      <c r="R33" s="60"/>
    </row>
    <row r="34" spans="1:18" ht="16.05" customHeight="1" x14ac:dyDescent="0.3">
      <c r="A34" s="53" t="s">
        <v>629</v>
      </c>
      <c r="B34" s="50"/>
      <c r="C34" s="46"/>
      <c r="D34" s="46"/>
      <c r="E34" s="46"/>
      <c r="F34" s="46"/>
      <c r="G34" s="46"/>
      <c r="H34" s="46"/>
      <c r="I34" s="46"/>
      <c r="J34" s="46"/>
      <c r="K34" s="46"/>
      <c r="L34" s="46"/>
      <c r="M34" s="46"/>
      <c r="N34" s="46"/>
      <c r="O34" s="46"/>
      <c r="P34" s="46"/>
      <c r="Q34" s="46"/>
      <c r="R34" s="48"/>
    </row>
    <row r="35" spans="1:18" ht="16.05" customHeight="1" thickBot="1" x14ac:dyDescent="0.35">
      <c r="A35" s="54" t="s">
        <v>630</v>
      </c>
      <c r="B35" s="55"/>
      <c r="C35" s="56"/>
      <c r="D35" s="56"/>
      <c r="E35" s="56"/>
      <c r="F35" s="56"/>
      <c r="G35" s="56"/>
      <c r="H35" s="56"/>
      <c r="I35" s="56"/>
      <c r="J35" s="56"/>
      <c r="K35" s="56"/>
      <c r="L35" s="56"/>
      <c r="M35" s="56"/>
      <c r="N35" s="56"/>
      <c r="O35" s="56"/>
      <c r="P35" s="56"/>
      <c r="Q35" s="56"/>
      <c r="R35" s="57"/>
    </row>
    <row r="36" spans="1:18" ht="16.8" thickTop="1" thickBot="1" x14ac:dyDescent="0.35">
      <c r="A36" s="61"/>
      <c r="B36" s="62"/>
      <c r="C36" s="63"/>
      <c r="D36" s="63"/>
      <c r="E36" s="63"/>
      <c r="F36" s="63"/>
      <c r="G36" s="63"/>
      <c r="H36" s="63"/>
      <c r="I36" s="63"/>
      <c r="J36" s="63"/>
      <c r="K36" s="63"/>
      <c r="L36" s="63"/>
      <c r="M36" s="63"/>
      <c r="N36" s="63"/>
      <c r="O36" s="63"/>
      <c r="P36" s="63"/>
      <c r="Q36" s="63"/>
      <c r="R36" s="63"/>
    </row>
    <row r="37" spans="1:18" ht="15" thickTop="1" x14ac:dyDescent="0.3">
      <c r="A37" s="150" t="s">
        <v>624</v>
      </c>
      <c r="B37" s="168"/>
      <c r="C37" s="168"/>
      <c r="D37" s="168"/>
      <c r="E37" s="168"/>
      <c r="F37" s="168"/>
      <c r="G37" s="168"/>
      <c r="H37" s="168"/>
      <c r="I37" s="168"/>
      <c r="J37" s="168"/>
      <c r="K37" s="168"/>
      <c r="L37" s="168"/>
      <c r="M37" s="168"/>
      <c r="N37" s="168"/>
      <c r="O37" s="168"/>
      <c r="P37" s="19"/>
      <c r="Q37" s="19"/>
      <c r="R37" s="40"/>
    </row>
    <row r="38" spans="1:18" ht="22.2" customHeight="1" x14ac:dyDescent="0.3">
      <c r="A38" s="169"/>
      <c r="B38" s="170"/>
      <c r="C38" s="170"/>
      <c r="D38" s="170"/>
      <c r="E38" s="170"/>
      <c r="F38" s="170"/>
      <c r="G38" s="170"/>
      <c r="H38" s="170"/>
      <c r="I38" s="170"/>
      <c r="J38" s="170"/>
      <c r="K38" s="170"/>
      <c r="L38" s="170"/>
      <c r="M38" s="170"/>
      <c r="N38" s="170"/>
      <c r="O38" s="170"/>
      <c r="P38" s="21"/>
      <c r="Q38" s="21"/>
      <c r="R38" s="22"/>
    </row>
    <row r="39" spans="1:18" x14ac:dyDescent="0.3">
      <c r="A39" s="23" t="s">
        <v>609</v>
      </c>
      <c r="B39" s="24"/>
      <c r="C39" s="24"/>
      <c r="D39" s="24"/>
      <c r="E39" s="24"/>
      <c r="F39" s="24"/>
      <c r="G39" s="24"/>
      <c r="H39" s="24"/>
      <c r="I39" s="24"/>
      <c r="J39" s="24"/>
      <c r="K39" s="24"/>
      <c r="L39" s="24"/>
      <c r="M39" s="24"/>
      <c r="N39" s="24"/>
      <c r="O39" s="24"/>
      <c r="P39" s="24"/>
      <c r="Q39" s="24"/>
      <c r="R39" s="25"/>
    </row>
    <row r="40" spans="1:18" x14ac:dyDescent="0.3">
      <c r="A40" s="171" t="s">
        <v>650</v>
      </c>
      <c r="B40" s="26"/>
      <c r="C40" s="156" t="s">
        <v>610</v>
      </c>
      <c r="D40" s="173"/>
      <c r="E40" s="156" t="s">
        <v>611</v>
      </c>
      <c r="F40" s="157"/>
      <c r="G40" s="157"/>
      <c r="H40" s="173"/>
      <c r="I40" s="156" t="s">
        <v>612</v>
      </c>
      <c r="J40" s="157"/>
      <c r="K40" s="157"/>
      <c r="L40" s="173"/>
      <c r="M40" s="156" t="s">
        <v>613</v>
      </c>
      <c r="N40" s="157"/>
      <c r="O40" s="173"/>
      <c r="P40" s="156" t="s">
        <v>614</v>
      </c>
      <c r="Q40" s="157"/>
      <c r="R40" s="174"/>
    </row>
    <row r="41" spans="1:18" ht="45.6" customHeight="1" x14ac:dyDescent="0.3">
      <c r="A41" s="172"/>
      <c r="B41" s="41" t="s">
        <v>615</v>
      </c>
      <c r="C41" s="41" t="s">
        <v>2</v>
      </c>
      <c r="D41" s="41" t="s">
        <v>3</v>
      </c>
      <c r="E41" s="41" t="s">
        <v>616</v>
      </c>
      <c r="F41" s="41" t="s">
        <v>617</v>
      </c>
      <c r="G41" s="41" t="s">
        <v>618</v>
      </c>
      <c r="H41" s="41" t="s">
        <v>619</v>
      </c>
      <c r="I41" s="41" t="s">
        <v>8</v>
      </c>
      <c r="J41" s="41" t="s">
        <v>9</v>
      </c>
      <c r="K41" s="41" t="s">
        <v>10</v>
      </c>
      <c r="L41" s="41" t="s">
        <v>11</v>
      </c>
      <c r="M41" s="42" t="s">
        <v>620</v>
      </c>
      <c r="N41" s="41" t="s">
        <v>621</v>
      </c>
      <c r="O41" s="41" t="s">
        <v>622</v>
      </c>
      <c r="P41" s="42" t="s">
        <v>623</v>
      </c>
      <c r="Q41" s="41" t="s">
        <v>16</v>
      </c>
      <c r="R41" s="43" t="s">
        <v>17</v>
      </c>
    </row>
    <row r="42" spans="1:18" ht="16.05" customHeight="1" x14ac:dyDescent="0.3">
      <c r="A42" s="44" t="s">
        <v>625</v>
      </c>
      <c r="B42" s="30" t="s">
        <v>423</v>
      </c>
      <c r="C42" s="31" t="s">
        <v>471</v>
      </c>
      <c r="D42" s="31" t="s">
        <v>257</v>
      </c>
      <c r="E42" s="31" t="s">
        <v>423</v>
      </c>
      <c r="F42" s="31" t="s">
        <v>538</v>
      </c>
      <c r="G42" s="31" t="s">
        <v>168</v>
      </c>
      <c r="H42" s="31" t="s">
        <v>362</v>
      </c>
      <c r="I42" s="31" t="s">
        <v>72</v>
      </c>
      <c r="J42" s="31" t="s">
        <v>166</v>
      </c>
      <c r="K42" s="31" t="s">
        <v>75</v>
      </c>
      <c r="L42" s="31" t="s">
        <v>443</v>
      </c>
      <c r="M42" s="31" t="s">
        <v>110</v>
      </c>
      <c r="N42" s="31" t="s">
        <v>193</v>
      </c>
      <c r="O42" s="31" t="s">
        <v>554</v>
      </c>
      <c r="P42" s="31" t="s">
        <v>563</v>
      </c>
      <c r="Q42" s="31" t="s">
        <v>81</v>
      </c>
      <c r="R42" s="32" t="s">
        <v>267</v>
      </c>
    </row>
    <row r="43" spans="1:18" ht="16.05" customHeight="1" x14ac:dyDescent="0.3">
      <c r="A43" s="49" t="s">
        <v>626</v>
      </c>
      <c r="B43" s="64" t="s">
        <v>249</v>
      </c>
      <c r="C43" s="65" t="s">
        <v>211</v>
      </c>
      <c r="D43" s="65" t="s">
        <v>104</v>
      </c>
      <c r="E43" s="65" t="s">
        <v>249</v>
      </c>
      <c r="F43" s="65" t="s">
        <v>271</v>
      </c>
      <c r="G43" s="65" t="s">
        <v>252</v>
      </c>
      <c r="H43" s="65" t="s">
        <v>334</v>
      </c>
      <c r="I43" s="65" t="s">
        <v>253</v>
      </c>
      <c r="J43" s="65" t="s">
        <v>197</v>
      </c>
      <c r="K43" s="65" t="s">
        <v>250</v>
      </c>
      <c r="L43" s="65" t="s">
        <v>105</v>
      </c>
      <c r="M43" s="65" t="s">
        <v>193</v>
      </c>
      <c r="N43" s="65" t="s">
        <v>110</v>
      </c>
      <c r="O43" s="65" t="s">
        <v>136</v>
      </c>
      <c r="P43" s="65" t="s">
        <v>131</v>
      </c>
      <c r="Q43" s="65" t="s">
        <v>210</v>
      </c>
      <c r="R43" s="66" t="s">
        <v>567</v>
      </c>
    </row>
    <row r="44" spans="1:18" ht="16.05" customHeight="1" x14ac:dyDescent="0.3">
      <c r="A44" s="52" t="s">
        <v>627</v>
      </c>
      <c r="B44" s="50"/>
      <c r="C44" s="46"/>
      <c r="D44" s="46"/>
      <c r="E44" s="46"/>
      <c r="F44" s="46"/>
      <c r="G44" s="46"/>
      <c r="H44" s="46"/>
      <c r="I44" s="46"/>
      <c r="J44" s="46"/>
      <c r="K44" s="46"/>
      <c r="L44" s="46"/>
      <c r="M44" s="46"/>
      <c r="N44" s="46"/>
      <c r="O44" s="46"/>
      <c r="P44" s="46"/>
      <c r="Q44" s="46"/>
      <c r="R44" s="48"/>
    </row>
    <row r="45" spans="1:18" ht="16.05" customHeight="1" x14ac:dyDescent="0.3">
      <c r="A45" s="53" t="s">
        <v>628</v>
      </c>
      <c r="B45" s="50"/>
      <c r="C45" s="46"/>
      <c r="D45" s="46"/>
      <c r="E45" s="46"/>
      <c r="F45" s="46"/>
      <c r="G45" s="46"/>
      <c r="H45" s="46"/>
      <c r="I45" s="46"/>
      <c r="J45" s="46"/>
      <c r="K45" s="46"/>
      <c r="L45" s="46"/>
      <c r="M45" s="46"/>
      <c r="N45" s="46"/>
      <c r="O45" s="46"/>
      <c r="P45" s="46"/>
      <c r="Q45" s="46"/>
      <c r="R45" s="48"/>
    </row>
    <row r="46" spans="1:18" ht="16.05" customHeight="1" x14ac:dyDescent="0.3">
      <c r="A46" s="53" t="s">
        <v>629</v>
      </c>
      <c r="B46" s="50"/>
      <c r="C46" s="46"/>
      <c r="D46" s="46"/>
      <c r="E46" s="46"/>
      <c r="F46" s="46"/>
      <c r="G46" s="46"/>
      <c r="H46" s="46"/>
      <c r="I46" s="46"/>
      <c r="J46" s="46"/>
      <c r="K46" s="46"/>
      <c r="L46" s="46"/>
      <c r="M46" s="46"/>
      <c r="N46" s="46"/>
      <c r="O46" s="46"/>
      <c r="P46" s="46"/>
      <c r="Q46" s="46"/>
      <c r="R46" s="48"/>
    </row>
    <row r="47" spans="1:18" ht="16.05" customHeight="1" thickBot="1" x14ac:dyDescent="0.35">
      <c r="A47" s="54" t="s">
        <v>630</v>
      </c>
      <c r="B47" s="55"/>
      <c r="C47" s="56"/>
      <c r="D47" s="56"/>
      <c r="E47" s="56"/>
      <c r="F47" s="56"/>
      <c r="G47" s="56"/>
      <c r="H47" s="56"/>
      <c r="I47" s="56"/>
      <c r="J47" s="56"/>
      <c r="K47" s="56"/>
      <c r="L47" s="56"/>
      <c r="M47" s="56"/>
      <c r="N47" s="56"/>
      <c r="O47" s="56"/>
      <c r="P47" s="56"/>
      <c r="Q47" s="56"/>
      <c r="R47" s="57"/>
    </row>
    <row r="48" spans="1:18" ht="16.8" thickTop="1" thickBot="1" x14ac:dyDescent="0.35">
      <c r="A48" s="61"/>
      <c r="B48" s="62"/>
      <c r="C48" s="63"/>
      <c r="D48" s="63"/>
      <c r="E48" s="63"/>
      <c r="F48" s="63"/>
      <c r="G48" s="63"/>
      <c r="H48" s="63"/>
      <c r="I48" s="63"/>
      <c r="J48" s="63"/>
      <c r="K48" s="63"/>
      <c r="L48" s="63"/>
      <c r="M48" s="63"/>
      <c r="N48" s="63"/>
      <c r="O48" s="63"/>
      <c r="P48" s="63"/>
      <c r="Q48" s="63"/>
      <c r="R48" s="63"/>
    </row>
    <row r="49" spans="1:18" ht="15" thickTop="1" x14ac:dyDescent="0.3">
      <c r="A49" s="150" t="s">
        <v>631</v>
      </c>
      <c r="B49" s="151"/>
      <c r="C49" s="151"/>
      <c r="D49" s="151"/>
      <c r="E49" s="151"/>
      <c r="F49" s="151"/>
      <c r="G49" s="151"/>
      <c r="H49" s="151"/>
      <c r="I49" s="151"/>
      <c r="J49" s="151"/>
      <c r="K49" s="19"/>
      <c r="L49" s="19"/>
      <c r="M49" s="19"/>
      <c r="N49" s="19"/>
      <c r="O49" s="19"/>
      <c r="P49" s="67"/>
      <c r="Q49" s="67"/>
      <c r="R49" s="68"/>
    </row>
    <row r="50" spans="1:18" ht="18" customHeight="1" x14ac:dyDescent="0.3">
      <c r="A50" s="152"/>
      <c r="B50" s="167"/>
      <c r="C50" s="167"/>
      <c r="D50" s="167"/>
      <c r="E50" s="167"/>
      <c r="F50" s="167"/>
      <c r="G50" s="167"/>
      <c r="H50" s="167"/>
      <c r="I50" s="167"/>
      <c r="J50" s="167"/>
      <c r="K50" s="21"/>
      <c r="L50" s="21"/>
      <c r="M50" s="21"/>
      <c r="N50" s="21"/>
      <c r="O50" s="21"/>
      <c r="P50" s="69"/>
      <c r="Q50" s="69"/>
      <c r="R50" s="70"/>
    </row>
    <row r="51" spans="1:18" x14ac:dyDescent="0.3">
      <c r="A51" s="23" t="s">
        <v>609</v>
      </c>
      <c r="B51" s="24"/>
      <c r="C51" s="24"/>
      <c r="D51" s="24"/>
      <c r="E51" s="24"/>
      <c r="F51" s="24"/>
      <c r="G51" s="24"/>
      <c r="H51" s="24"/>
      <c r="I51" s="24"/>
      <c r="J51" s="24"/>
      <c r="K51" s="24"/>
      <c r="L51" s="24"/>
      <c r="M51" s="24"/>
      <c r="N51" s="24"/>
      <c r="O51" s="24"/>
      <c r="P51" s="24"/>
      <c r="Q51" s="24"/>
      <c r="R51" s="25"/>
    </row>
    <row r="52" spans="1:18" x14ac:dyDescent="0.3">
      <c r="A52" s="165"/>
      <c r="B52" s="26"/>
      <c r="C52" s="155" t="s">
        <v>610</v>
      </c>
      <c r="D52" s="155"/>
      <c r="E52" s="155" t="s">
        <v>611</v>
      </c>
      <c r="F52" s="155"/>
      <c r="G52" s="155"/>
      <c r="H52" s="155"/>
      <c r="I52" s="155" t="s">
        <v>612</v>
      </c>
      <c r="J52" s="155"/>
      <c r="K52" s="155"/>
      <c r="L52" s="155"/>
      <c r="M52" s="156" t="s">
        <v>613</v>
      </c>
      <c r="N52" s="157"/>
      <c r="O52" s="158"/>
      <c r="P52" s="156" t="s">
        <v>614</v>
      </c>
      <c r="Q52" s="157"/>
      <c r="R52" s="166"/>
    </row>
    <row r="53" spans="1:18" ht="46.2" customHeight="1" x14ac:dyDescent="0.3">
      <c r="A53" s="165"/>
      <c r="B53" s="26" t="s">
        <v>615</v>
      </c>
      <c r="C53" s="26" t="s">
        <v>2</v>
      </c>
      <c r="D53" s="26" t="s">
        <v>3</v>
      </c>
      <c r="E53" s="26" t="s">
        <v>616</v>
      </c>
      <c r="F53" s="26" t="s">
        <v>617</v>
      </c>
      <c r="G53" s="26" t="s">
        <v>618</v>
      </c>
      <c r="H53" s="26" t="s">
        <v>619</v>
      </c>
      <c r="I53" s="26" t="s">
        <v>8</v>
      </c>
      <c r="J53" s="26" t="s">
        <v>9</v>
      </c>
      <c r="K53" s="26" t="s">
        <v>10</v>
      </c>
      <c r="L53" s="26" t="s">
        <v>11</v>
      </c>
      <c r="M53" s="27" t="s">
        <v>620</v>
      </c>
      <c r="N53" s="26" t="s">
        <v>621</v>
      </c>
      <c r="O53" s="26" t="s">
        <v>622</v>
      </c>
      <c r="P53" s="27" t="s">
        <v>623</v>
      </c>
      <c r="Q53" s="26" t="s">
        <v>16</v>
      </c>
      <c r="R53" s="28" t="s">
        <v>17</v>
      </c>
    </row>
    <row r="54" spans="1:18" ht="16.05" customHeight="1" x14ac:dyDescent="0.3">
      <c r="A54" s="71" t="s">
        <v>392</v>
      </c>
      <c r="B54" s="72">
        <v>0.35</v>
      </c>
      <c r="C54" s="73" t="s">
        <v>250</v>
      </c>
      <c r="D54" s="73" t="s">
        <v>251</v>
      </c>
      <c r="E54" s="73" t="s">
        <v>167</v>
      </c>
      <c r="F54" s="73" t="s">
        <v>106</v>
      </c>
      <c r="G54" s="73" t="s">
        <v>252</v>
      </c>
      <c r="H54" s="73" t="s">
        <v>268</v>
      </c>
      <c r="I54" s="73" t="s">
        <v>250</v>
      </c>
      <c r="J54" s="73" t="s">
        <v>211</v>
      </c>
      <c r="K54" s="73" t="s">
        <v>102</v>
      </c>
      <c r="L54" s="73" t="s">
        <v>271</v>
      </c>
      <c r="M54" s="74">
        <v>0.41</v>
      </c>
      <c r="N54" s="73" t="s">
        <v>134</v>
      </c>
      <c r="O54" s="74">
        <v>0.56000000000000005</v>
      </c>
      <c r="P54" s="73" t="s">
        <v>257</v>
      </c>
      <c r="Q54" s="74">
        <v>0.48</v>
      </c>
      <c r="R54" s="75" t="s">
        <v>269</v>
      </c>
    </row>
    <row r="55" spans="1:18" ht="16.05" customHeight="1" x14ac:dyDescent="0.3">
      <c r="A55" s="76" t="s">
        <v>400</v>
      </c>
      <c r="B55" s="77" t="s">
        <v>251</v>
      </c>
      <c r="C55" s="78" t="s">
        <v>253</v>
      </c>
      <c r="D55" s="78" t="s">
        <v>270</v>
      </c>
      <c r="E55" s="78" t="s">
        <v>193</v>
      </c>
      <c r="F55" s="79">
        <v>0.35</v>
      </c>
      <c r="G55" s="78" t="s">
        <v>268</v>
      </c>
      <c r="H55" s="78" t="s">
        <v>102</v>
      </c>
      <c r="I55" s="78" t="s">
        <v>271</v>
      </c>
      <c r="J55" s="78" t="s">
        <v>102</v>
      </c>
      <c r="K55" s="78" t="s">
        <v>109</v>
      </c>
      <c r="L55" s="78" t="s">
        <v>102</v>
      </c>
      <c r="M55" s="78" t="s">
        <v>361</v>
      </c>
      <c r="N55" s="78" t="s">
        <v>210</v>
      </c>
      <c r="O55" s="78" t="s">
        <v>252</v>
      </c>
      <c r="P55" s="78" t="s">
        <v>307</v>
      </c>
      <c r="Q55" s="78" t="s">
        <v>252</v>
      </c>
      <c r="R55" s="80" t="s">
        <v>80</v>
      </c>
    </row>
    <row r="56" spans="1:18" ht="16.05" customHeight="1" x14ac:dyDescent="0.3">
      <c r="A56" s="81" t="s">
        <v>412</v>
      </c>
      <c r="B56" s="77" t="s">
        <v>103</v>
      </c>
      <c r="C56" s="78" t="s">
        <v>109</v>
      </c>
      <c r="D56" s="79">
        <v>0.37</v>
      </c>
      <c r="E56" s="78" t="s">
        <v>249</v>
      </c>
      <c r="F56" s="78" t="s">
        <v>109</v>
      </c>
      <c r="G56" s="78" t="s">
        <v>267</v>
      </c>
      <c r="H56" s="78" t="s">
        <v>249</v>
      </c>
      <c r="I56" s="78" t="s">
        <v>266</v>
      </c>
      <c r="J56" s="78" t="s">
        <v>103</v>
      </c>
      <c r="K56" s="78" t="s">
        <v>249</v>
      </c>
      <c r="L56" s="78" t="s">
        <v>254</v>
      </c>
      <c r="M56" s="78" t="s">
        <v>210</v>
      </c>
      <c r="N56" s="78" t="s">
        <v>79</v>
      </c>
      <c r="O56" s="78" t="s">
        <v>135</v>
      </c>
      <c r="P56" s="78" t="s">
        <v>224</v>
      </c>
      <c r="Q56" s="78" t="s">
        <v>135</v>
      </c>
      <c r="R56" s="80" t="s">
        <v>168</v>
      </c>
    </row>
    <row r="57" spans="1:18" ht="16.05" customHeight="1" thickBot="1" x14ac:dyDescent="0.35">
      <c r="A57" s="82" t="s">
        <v>407</v>
      </c>
      <c r="B57" s="83" t="s">
        <v>133</v>
      </c>
      <c r="C57" s="84" t="s">
        <v>131</v>
      </c>
      <c r="D57" s="84" t="s">
        <v>134</v>
      </c>
      <c r="E57" s="84" t="s">
        <v>135</v>
      </c>
      <c r="F57" s="84" t="s">
        <v>134</v>
      </c>
      <c r="G57" s="84" t="s">
        <v>134</v>
      </c>
      <c r="H57" s="84" t="s">
        <v>136</v>
      </c>
      <c r="I57" s="84" t="s">
        <v>134</v>
      </c>
      <c r="J57" s="84" t="s">
        <v>134</v>
      </c>
      <c r="K57" s="84" t="s">
        <v>131</v>
      </c>
      <c r="L57" s="84" t="s">
        <v>198</v>
      </c>
      <c r="M57" s="84" t="s">
        <v>135</v>
      </c>
      <c r="N57" s="84" t="s">
        <v>80</v>
      </c>
      <c r="O57" s="84" t="s">
        <v>135</v>
      </c>
      <c r="P57" s="84" t="s">
        <v>135</v>
      </c>
      <c r="Q57" s="84" t="s">
        <v>223</v>
      </c>
      <c r="R57" s="85" t="s">
        <v>112</v>
      </c>
    </row>
    <row r="58" spans="1:18" ht="15.6" thickTop="1" thickBot="1" x14ac:dyDescent="0.35">
      <c r="A58" s="38"/>
      <c r="B58" s="39"/>
      <c r="C58" s="39"/>
      <c r="D58" s="39"/>
      <c r="E58" s="39"/>
      <c r="F58" s="39"/>
      <c r="G58" s="39"/>
      <c r="H58" s="39"/>
      <c r="I58" s="39"/>
      <c r="J58" s="39"/>
      <c r="K58" s="39"/>
      <c r="L58" s="39"/>
      <c r="M58" s="39"/>
      <c r="N58" s="39"/>
      <c r="O58" s="39"/>
      <c r="P58" s="39"/>
      <c r="Q58" s="39"/>
      <c r="R58" s="39"/>
    </row>
    <row r="59" spans="1:18" ht="36" customHeight="1" thickTop="1" x14ac:dyDescent="0.3">
      <c r="A59" s="150" t="s">
        <v>632</v>
      </c>
      <c r="B59" s="175"/>
      <c r="C59" s="175"/>
      <c r="D59" s="175"/>
      <c r="E59" s="175"/>
      <c r="F59" s="175"/>
      <c r="G59" s="175"/>
      <c r="H59" s="175"/>
      <c r="I59" s="175"/>
      <c r="J59" s="175"/>
      <c r="K59" s="175"/>
      <c r="L59" s="67"/>
      <c r="M59" s="67"/>
      <c r="N59" s="67"/>
      <c r="O59" s="67"/>
      <c r="P59" s="86"/>
      <c r="Q59" s="86"/>
      <c r="R59" s="87"/>
    </row>
    <row r="60" spans="1:18" x14ac:dyDescent="0.3">
      <c r="A60" s="115" t="s">
        <v>609</v>
      </c>
      <c r="B60" s="116"/>
      <c r="C60" s="116"/>
      <c r="D60" s="116"/>
      <c r="E60" s="116"/>
      <c r="F60" s="116"/>
      <c r="G60" s="116"/>
      <c r="H60" s="116"/>
      <c r="I60" s="116"/>
      <c r="J60" s="116"/>
      <c r="K60" s="116"/>
      <c r="L60" s="116"/>
      <c r="M60" s="116"/>
      <c r="N60" s="116"/>
      <c r="O60" s="116"/>
      <c r="P60" s="24"/>
      <c r="Q60" s="24"/>
      <c r="R60" s="25"/>
    </row>
    <row r="61" spans="1:18" x14ac:dyDescent="0.3">
      <c r="A61" s="165"/>
      <c r="B61" s="88"/>
      <c r="C61" s="155" t="s">
        <v>610</v>
      </c>
      <c r="D61" s="155"/>
      <c r="E61" s="155" t="s">
        <v>611</v>
      </c>
      <c r="F61" s="155"/>
      <c r="G61" s="155"/>
      <c r="H61" s="155"/>
      <c r="I61" s="155" t="s">
        <v>612</v>
      </c>
      <c r="J61" s="155"/>
      <c r="K61" s="155"/>
      <c r="L61" s="155"/>
      <c r="M61" s="156" t="s">
        <v>613</v>
      </c>
      <c r="N61" s="157"/>
      <c r="O61" s="158"/>
      <c r="P61" s="156" t="s">
        <v>614</v>
      </c>
      <c r="Q61" s="157"/>
      <c r="R61" s="166"/>
    </row>
    <row r="62" spans="1:18" ht="46.2" customHeight="1" x14ac:dyDescent="0.3">
      <c r="A62" s="165"/>
      <c r="B62" s="88" t="s">
        <v>615</v>
      </c>
      <c r="C62" s="26" t="s">
        <v>2</v>
      </c>
      <c r="D62" s="26" t="s">
        <v>3</v>
      </c>
      <c r="E62" s="26" t="s">
        <v>616</v>
      </c>
      <c r="F62" s="26" t="s">
        <v>617</v>
      </c>
      <c r="G62" s="26" t="s">
        <v>618</v>
      </c>
      <c r="H62" s="26" t="s">
        <v>619</v>
      </c>
      <c r="I62" s="26" t="s">
        <v>8</v>
      </c>
      <c r="J62" s="26" t="s">
        <v>9</v>
      </c>
      <c r="K62" s="26" t="s">
        <v>10</v>
      </c>
      <c r="L62" s="26" t="s">
        <v>11</v>
      </c>
      <c r="M62" s="27" t="s">
        <v>620</v>
      </c>
      <c r="N62" s="26" t="s">
        <v>621</v>
      </c>
      <c r="O62" s="26" t="s">
        <v>622</v>
      </c>
      <c r="P62" s="27" t="s">
        <v>623</v>
      </c>
      <c r="Q62" s="26" t="s">
        <v>16</v>
      </c>
      <c r="R62" s="28" t="s">
        <v>17</v>
      </c>
    </row>
    <row r="63" spans="1:18" ht="16.05" customHeight="1" x14ac:dyDescent="0.3">
      <c r="A63" s="89" t="s">
        <v>427</v>
      </c>
      <c r="B63" s="90" t="s">
        <v>106</v>
      </c>
      <c r="C63" s="91" t="s">
        <v>254</v>
      </c>
      <c r="D63" s="91" t="s">
        <v>73</v>
      </c>
      <c r="E63" s="91" t="s">
        <v>106</v>
      </c>
      <c r="F63" s="91" t="s">
        <v>253</v>
      </c>
      <c r="G63" s="91" t="s">
        <v>252</v>
      </c>
      <c r="H63" s="91" t="s">
        <v>73</v>
      </c>
      <c r="I63" s="91" t="s">
        <v>102</v>
      </c>
      <c r="J63" s="91" t="s">
        <v>249</v>
      </c>
      <c r="K63" s="91" t="s">
        <v>334</v>
      </c>
      <c r="L63" s="91" t="s">
        <v>197</v>
      </c>
      <c r="M63" s="91" t="s">
        <v>193</v>
      </c>
      <c r="N63" s="91" t="s">
        <v>81</v>
      </c>
      <c r="O63" s="91" t="s">
        <v>133</v>
      </c>
      <c r="P63" s="91" t="s">
        <v>135</v>
      </c>
      <c r="Q63" s="91" t="s">
        <v>196</v>
      </c>
      <c r="R63" s="92" t="s">
        <v>175</v>
      </c>
    </row>
    <row r="64" spans="1:18" ht="15.6" x14ac:dyDescent="0.3">
      <c r="A64" s="177" t="s">
        <v>414</v>
      </c>
      <c r="B64" s="93" t="s">
        <v>170</v>
      </c>
      <c r="C64" s="94" t="s">
        <v>79</v>
      </c>
      <c r="D64" s="94" t="s">
        <v>171</v>
      </c>
      <c r="E64" s="94" t="s">
        <v>170</v>
      </c>
      <c r="F64" s="94" t="s">
        <v>72</v>
      </c>
      <c r="G64" s="94" t="s">
        <v>168</v>
      </c>
      <c r="H64" s="94" t="s">
        <v>171</v>
      </c>
      <c r="I64" s="94" t="s">
        <v>172</v>
      </c>
      <c r="J64" s="94" t="s">
        <v>423</v>
      </c>
      <c r="K64" s="94" t="s">
        <v>362</v>
      </c>
      <c r="L64" s="94" t="s">
        <v>166</v>
      </c>
      <c r="M64" s="94" t="s">
        <v>110</v>
      </c>
      <c r="N64" s="94" t="s">
        <v>210</v>
      </c>
      <c r="O64" s="94" t="s">
        <v>424</v>
      </c>
      <c r="P64" s="94" t="s">
        <v>425</v>
      </c>
      <c r="Q64" s="94" t="s">
        <v>426</v>
      </c>
      <c r="R64" s="95" t="s">
        <v>268</v>
      </c>
    </row>
    <row r="65" spans="1:18" ht="16.2" thickBot="1" x14ac:dyDescent="0.35">
      <c r="A65" s="178"/>
      <c r="B65" s="96"/>
      <c r="C65" s="97"/>
      <c r="D65" s="97"/>
      <c r="E65" s="97"/>
      <c r="F65" s="97"/>
      <c r="G65" s="97"/>
      <c r="H65" s="97"/>
      <c r="I65" s="97"/>
      <c r="J65" s="97"/>
      <c r="K65" s="97"/>
      <c r="L65" s="97"/>
      <c r="M65" s="97"/>
      <c r="N65" s="97"/>
      <c r="O65" s="97"/>
      <c r="P65" s="97"/>
      <c r="Q65" s="97"/>
      <c r="R65" s="98"/>
    </row>
    <row r="66" spans="1:18" ht="15.6" thickTop="1" thickBot="1" x14ac:dyDescent="0.35">
      <c r="A66" s="99"/>
      <c r="B66" s="39"/>
      <c r="C66" s="39"/>
      <c r="D66" s="39"/>
      <c r="E66" s="39"/>
      <c r="F66" s="39"/>
      <c r="G66" s="39"/>
      <c r="H66" s="39"/>
      <c r="I66" s="39"/>
      <c r="J66" s="39"/>
      <c r="K66" s="39"/>
      <c r="L66" s="39"/>
      <c r="M66" s="39"/>
      <c r="N66" s="39"/>
      <c r="O66" s="39"/>
      <c r="P66" s="39"/>
      <c r="Q66" s="39"/>
      <c r="R66" s="39"/>
    </row>
    <row r="67" spans="1:18" ht="36" customHeight="1" thickTop="1" x14ac:dyDescent="0.3">
      <c r="A67" s="150" t="s">
        <v>633</v>
      </c>
      <c r="B67" s="175"/>
      <c r="C67" s="175"/>
      <c r="D67" s="175"/>
      <c r="E67" s="175"/>
      <c r="F67" s="175"/>
      <c r="G67" s="175"/>
      <c r="H67" s="175"/>
      <c r="I67" s="175"/>
      <c r="J67" s="175"/>
      <c r="K67" s="175"/>
      <c r="L67" s="67"/>
      <c r="M67" s="67"/>
      <c r="N67" s="67"/>
      <c r="O67" s="67"/>
      <c r="P67" s="86"/>
      <c r="Q67" s="86"/>
      <c r="R67" s="87"/>
    </row>
    <row r="68" spans="1:18" x14ac:dyDescent="0.3">
      <c r="A68" s="23" t="s">
        <v>609</v>
      </c>
      <c r="B68" s="24"/>
      <c r="C68" s="24"/>
      <c r="D68" s="24"/>
      <c r="E68" s="24"/>
      <c r="F68" s="24"/>
      <c r="G68" s="24"/>
      <c r="H68" s="24"/>
      <c r="I68" s="24"/>
      <c r="J68" s="24"/>
      <c r="K68" s="24"/>
      <c r="L68" s="24"/>
      <c r="M68" s="24"/>
      <c r="N68" s="24"/>
      <c r="O68" s="24"/>
      <c r="P68" s="24"/>
      <c r="Q68" s="24"/>
      <c r="R68" s="25"/>
    </row>
    <row r="69" spans="1:18" x14ac:dyDescent="0.3">
      <c r="A69" s="176" t="s">
        <v>634</v>
      </c>
      <c r="B69" s="26"/>
      <c r="C69" s="155" t="s">
        <v>610</v>
      </c>
      <c r="D69" s="155"/>
      <c r="E69" s="155" t="s">
        <v>611</v>
      </c>
      <c r="F69" s="155"/>
      <c r="G69" s="155"/>
      <c r="H69" s="155"/>
      <c r="I69" s="155" t="s">
        <v>612</v>
      </c>
      <c r="J69" s="155"/>
      <c r="K69" s="155"/>
      <c r="L69" s="155"/>
      <c r="M69" s="156" t="s">
        <v>613</v>
      </c>
      <c r="N69" s="157"/>
      <c r="O69" s="158"/>
      <c r="P69" s="156" t="s">
        <v>614</v>
      </c>
      <c r="Q69" s="157"/>
      <c r="R69" s="166"/>
    </row>
    <row r="70" spans="1:18" ht="44.4" customHeight="1" x14ac:dyDescent="0.3">
      <c r="A70" s="176"/>
      <c r="B70" s="26" t="s">
        <v>615</v>
      </c>
      <c r="C70" s="26" t="s">
        <v>2</v>
      </c>
      <c r="D70" s="26" t="s">
        <v>3</v>
      </c>
      <c r="E70" s="26" t="s">
        <v>616</v>
      </c>
      <c r="F70" s="26" t="s">
        <v>617</v>
      </c>
      <c r="G70" s="26" t="s">
        <v>618</v>
      </c>
      <c r="H70" s="26" t="s">
        <v>619</v>
      </c>
      <c r="I70" s="26" t="s">
        <v>8</v>
      </c>
      <c r="J70" s="26" t="s">
        <v>9</v>
      </c>
      <c r="K70" s="26" t="s">
        <v>10</v>
      </c>
      <c r="L70" s="26" t="s">
        <v>11</v>
      </c>
      <c r="M70" s="27" t="s">
        <v>620</v>
      </c>
      <c r="N70" s="26" t="s">
        <v>621</v>
      </c>
      <c r="O70" s="26" t="s">
        <v>622</v>
      </c>
      <c r="P70" s="27" t="s">
        <v>623</v>
      </c>
      <c r="Q70" s="26" t="s">
        <v>16</v>
      </c>
      <c r="R70" s="28" t="s">
        <v>17</v>
      </c>
    </row>
    <row r="71" spans="1:18" ht="16.05" customHeight="1" x14ac:dyDescent="0.3">
      <c r="A71" s="81" t="s">
        <v>435</v>
      </c>
      <c r="B71" s="100">
        <v>0.36</v>
      </c>
      <c r="C71" s="31" t="s">
        <v>105</v>
      </c>
      <c r="D71" s="31" t="s">
        <v>252</v>
      </c>
      <c r="E71" s="31" t="s">
        <v>443</v>
      </c>
      <c r="F71" s="31" t="s">
        <v>254</v>
      </c>
      <c r="G71" s="31" t="s">
        <v>105</v>
      </c>
      <c r="H71" s="31" t="s">
        <v>107</v>
      </c>
      <c r="I71" s="31" t="s">
        <v>251</v>
      </c>
      <c r="J71" s="31" t="s">
        <v>197</v>
      </c>
      <c r="K71" s="101">
        <v>0.51</v>
      </c>
      <c r="L71" s="31" t="s">
        <v>197</v>
      </c>
      <c r="M71" s="31" t="s">
        <v>223</v>
      </c>
      <c r="N71" s="31" t="s">
        <v>72</v>
      </c>
      <c r="O71" s="31" t="s">
        <v>109</v>
      </c>
      <c r="P71" s="31" t="s">
        <v>269</v>
      </c>
      <c r="Q71" s="31" t="s">
        <v>176</v>
      </c>
      <c r="R71" s="32" t="s">
        <v>77</v>
      </c>
    </row>
    <row r="72" spans="1:18" ht="16.05" customHeight="1" x14ac:dyDescent="0.3">
      <c r="A72" s="76" t="s">
        <v>450</v>
      </c>
      <c r="B72" s="30" t="s">
        <v>193</v>
      </c>
      <c r="C72" s="31" t="s">
        <v>111</v>
      </c>
      <c r="D72" s="31" t="s">
        <v>268</v>
      </c>
      <c r="E72" s="31" t="s">
        <v>111</v>
      </c>
      <c r="F72" s="31" t="s">
        <v>195</v>
      </c>
      <c r="G72" s="31" t="s">
        <v>193</v>
      </c>
      <c r="H72" s="31" t="s">
        <v>80</v>
      </c>
      <c r="I72" s="31" t="s">
        <v>194</v>
      </c>
      <c r="J72" s="31" t="s">
        <v>196</v>
      </c>
      <c r="K72" s="31" t="s">
        <v>223</v>
      </c>
      <c r="L72" s="31" t="s">
        <v>195</v>
      </c>
      <c r="M72" s="31" t="s">
        <v>266</v>
      </c>
      <c r="N72" s="31" t="s">
        <v>210</v>
      </c>
      <c r="O72" s="31" t="s">
        <v>193</v>
      </c>
      <c r="P72" s="31" t="s">
        <v>113</v>
      </c>
      <c r="Q72" s="31" t="s">
        <v>80</v>
      </c>
      <c r="R72" s="32" t="s">
        <v>210</v>
      </c>
    </row>
    <row r="73" spans="1:18" ht="16.05" customHeight="1" x14ac:dyDescent="0.3">
      <c r="A73" s="81" t="s">
        <v>454</v>
      </c>
      <c r="B73" s="30" t="s">
        <v>210</v>
      </c>
      <c r="C73" s="31" t="s">
        <v>194</v>
      </c>
      <c r="D73" s="31" t="s">
        <v>112</v>
      </c>
      <c r="E73" s="31" t="s">
        <v>134</v>
      </c>
      <c r="F73" s="31" t="s">
        <v>113</v>
      </c>
      <c r="G73" s="101">
        <v>0.13</v>
      </c>
      <c r="H73" s="101">
        <v>0.13</v>
      </c>
      <c r="I73" s="31" t="s">
        <v>194</v>
      </c>
      <c r="J73" s="31" t="s">
        <v>133</v>
      </c>
      <c r="K73" s="31" t="s">
        <v>134</v>
      </c>
      <c r="L73" s="31" t="s">
        <v>195</v>
      </c>
      <c r="M73" s="31" t="s">
        <v>176</v>
      </c>
      <c r="N73" s="31" t="s">
        <v>256</v>
      </c>
      <c r="O73" s="31" t="s">
        <v>210</v>
      </c>
      <c r="P73" s="101">
        <v>0.16</v>
      </c>
      <c r="Q73" s="31" t="s">
        <v>223</v>
      </c>
      <c r="R73" s="102">
        <v>0.12</v>
      </c>
    </row>
    <row r="74" spans="1:18" ht="16.05" customHeight="1" x14ac:dyDescent="0.3">
      <c r="A74" s="76" t="s">
        <v>444</v>
      </c>
      <c r="B74" s="30" t="s">
        <v>109</v>
      </c>
      <c r="C74" s="31" t="s">
        <v>268</v>
      </c>
      <c r="D74" s="31" t="s">
        <v>194</v>
      </c>
      <c r="E74" s="31" t="s">
        <v>210</v>
      </c>
      <c r="F74" s="31" t="s">
        <v>113</v>
      </c>
      <c r="G74" s="31" t="s">
        <v>266</v>
      </c>
      <c r="H74" s="31" t="s">
        <v>268</v>
      </c>
      <c r="I74" s="31" t="s">
        <v>268</v>
      </c>
      <c r="J74" s="31" t="s">
        <v>176</v>
      </c>
      <c r="K74" s="31" t="s">
        <v>194</v>
      </c>
      <c r="L74" s="31" t="s">
        <v>194</v>
      </c>
      <c r="M74" s="31" t="s">
        <v>105</v>
      </c>
      <c r="N74" s="31" t="s">
        <v>132</v>
      </c>
      <c r="O74" s="101">
        <v>0.27</v>
      </c>
      <c r="P74" s="31" t="s">
        <v>271</v>
      </c>
      <c r="Q74" s="31" t="s">
        <v>195</v>
      </c>
      <c r="R74" s="32" t="s">
        <v>256</v>
      </c>
    </row>
    <row r="75" spans="1:18" ht="16.05" customHeight="1" thickBot="1" x14ac:dyDescent="0.35">
      <c r="A75" s="103" t="s">
        <v>447</v>
      </c>
      <c r="B75" s="34" t="s">
        <v>113</v>
      </c>
      <c r="C75" s="35" t="s">
        <v>269</v>
      </c>
      <c r="D75" s="35" t="s">
        <v>80</v>
      </c>
      <c r="E75" s="35" t="s">
        <v>133</v>
      </c>
      <c r="F75" s="35" t="s">
        <v>195</v>
      </c>
      <c r="G75" s="35" t="s">
        <v>193</v>
      </c>
      <c r="H75" s="35" t="s">
        <v>113</v>
      </c>
      <c r="I75" s="35" t="s">
        <v>196</v>
      </c>
      <c r="J75" s="35" t="s">
        <v>209</v>
      </c>
      <c r="K75" s="35" t="s">
        <v>193</v>
      </c>
      <c r="L75" s="35" t="s">
        <v>80</v>
      </c>
      <c r="M75" s="36">
        <v>0.12</v>
      </c>
      <c r="N75" s="35" t="s">
        <v>131</v>
      </c>
      <c r="O75" s="35" t="s">
        <v>211</v>
      </c>
      <c r="P75" s="35" t="s">
        <v>176</v>
      </c>
      <c r="Q75" s="35" t="s">
        <v>102</v>
      </c>
      <c r="R75" s="37" t="s">
        <v>134</v>
      </c>
    </row>
    <row r="76" spans="1:18" ht="15.6" thickTop="1" thickBot="1" x14ac:dyDescent="0.35">
      <c r="A76" s="104"/>
      <c r="B76" s="39"/>
      <c r="C76" s="39"/>
      <c r="D76" s="39"/>
      <c r="E76" s="39"/>
      <c r="F76" s="39"/>
      <c r="G76" s="39"/>
      <c r="H76" s="39"/>
      <c r="I76" s="39"/>
      <c r="J76" s="39"/>
      <c r="K76" s="39"/>
      <c r="L76" s="39"/>
      <c r="M76" s="39"/>
      <c r="N76" s="39"/>
      <c r="O76" s="39"/>
      <c r="P76" s="39"/>
      <c r="Q76" s="39"/>
      <c r="R76" s="39"/>
    </row>
    <row r="77" spans="1:18" ht="37.200000000000003" customHeight="1" thickTop="1" x14ac:dyDescent="0.3">
      <c r="A77" s="150" t="s">
        <v>633</v>
      </c>
      <c r="B77" s="175"/>
      <c r="C77" s="175"/>
      <c r="D77" s="175"/>
      <c r="E77" s="175"/>
      <c r="F77" s="175"/>
      <c r="G77" s="175"/>
      <c r="H77" s="175"/>
      <c r="I77" s="175"/>
      <c r="J77" s="175"/>
      <c r="K77" s="175"/>
      <c r="L77" s="175"/>
      <c r="M77" s="175"/>
      <c r="N77" s="175"/>
      <c r="O77" s="175"/>
      <c r="P77" s="86"/>
      <c r="Q77" s="86"/>
      <c r="R77" s="87"/>
    </row>
    <row r="78" spans="1:18" x14ac:dyDescent="0.3">
      <c r="A78" s="23" t="s">
        <v>609</v>
      </c>
      <c r="B78" s="24"/>
      <c r="C78" s="24"/>
      <c r="D78" s="24"/>
      <c r="E78" s="24"/>
      <c r="F78" s="24"/>
      <c r="G78" s="24"/>
      <c r="H78" s="24"/>
      <c r="I78" s="24"/>
      <c r="J78" s="24"/>
      <c r="K78" s="24"/>
      <c r="L78" s="24"/>
      <c r="M78" s="24"/>
      <c r="N78" s="24"/>
      <c r="O78" s="24"/>
      <c r="P78" s="24"/>
      <c r="Q78" s="24"/>
      <c r="R78" s="25"/>
    </row>
    <row r="79" spans="1:18" x14ac:dyDescent="0.3">
      <c r="A79" s="176" t="s">
        <v>635</v>
      </c>
      <c r="B79" s="26"/>
      <c r="C79" s="155" t="s">
        <v>610</v>
      </c>
      <c r="D79" s="155"/>
      <c r="E79" s="155" t="s">
        <v>611</v>
      </c>
      <c r="F79" s="155"/>
      <c r="G79" s="155"/>
      <c r="H79" s="155"/>
      <c r="I79" s="155" t="s">
        <v>612</v>
      </c>
      <c r="J79" s="155"/>
      <c r="K79" s="155"/>
      <c r="L79" s="155"/>
      <c r="M79" s="156" t="s">
        <v>613</v>
      </c>
      <c r="N79" s="157"/>
      <c r="O79" s="158"/>
      <c r="P79" s="156" t="s">
        <v>614</v>
      </c>
      <c r="Q79" s="157"/>
      <c r="R79" s="166"/>
    </row>
    <row r="80" spans="1:18" ht="65.400000000000006" customHeight="1" x14ac:dyDescent="0.3">
      <c r="A80" s="176"/>
      <c r="B80" s="26" t="s">
        <v>615</v>
      </c>
      <c r="C80" s="26" t="s">
        <v>2</v>
      </c>
      <c r="D80" s="26" t="s">
        <v>3</v>
      </c>
      <c r="E80" s="26" t="s">
        <v>616</v>
      </c>
      <c r="F80" s="26" t="s">
        <v>617</v>
      </c>
      <c r="G80" s="26" t="s">
        <v>618</v>
      </c>
      <c r="H80" s="26" t="s">
        <v>619</v>
      </c>
      <c r="I80" s="26" t="s">
        <v>8</v>
      </c>
      <c r="J80" s="26" t="s">
        <v>9</v>
      </c>
      <c r="K80" s="26" t="s">
        <v>10</v>
      </c>
      <c r="L80" s="26" t="s">
        <v>11</v>
      </c>
      <c r="M80" s="27" t="s">
        <v>620</v>
      </c>
      <c r="N80" s="26" t="s">
        <v>621</v>
      </c>
      <c r="O80" s="26" t="s">
        <v>622</v>
      </c>
      <c r="P80" s="27" t="s">
        <v>623</v>
      </c>
      <c r="Q80" s="26" t="s">
        <v>16</v>
      </c>
      <c r="R80" s="28" t="s">
        <v>17</v>
      </c>
    </row>
    <row r="81" spans="1:18" ht="15.6" x14ac:dyDescent="0.3">
      <c r="A81" s="81" t="s">
        <v>435</v>
      </c>
      <c r="B81" s="30" t="s">
        <v>267</v>
      </c>
      <c r="C81" s="31" t="s">
        <v>267</v>
      </c>
      <c r="D81" s="31" t="s">
        <v>254</v>
      </c>
      <c r="E81" s="31" t="s">
        <v>195</v>
      </c>
      <c r="F81" s="31" t="s">
        <v>197</v>
      </c>
      <c r="G81" s="31" t="s">
        <v>253</v>
      </c>
      <c r="H81" s="31" t="s">
        <v>271</v>
      </c>
      <c r="I81" s="31" t="s">
        <v>267</v>
      </c>
      <c r="J81" s="31" t="s">
        <v>254</v>
      </c>
      <c r="K81" s="31" t="s">
        <v>270</v>
      </c>
      <c r="L81" s="31" t="s">
        <v>252</v>
      </c>
      <c r="M81" s="31" t="s">
        <v>74</v>
      </c>
      <c r="N81" s="31" t="s">
        <v>112</v>
      </c>
      <c r="O81" s="31" t="s">
        <v>73</v>
      </c>
      <c r="P81" s="101">
        <v>0.53</v>
      </c>
      <c r="Q81" s="31" t="s">
        <v>209</v>
      </c>
      <c r="R81" s="32" t="s">
        <v>256</v>
      </c>
    </row>
    <row r="82" spans="1:18" ht="15.6" x14ac:dyDescent="0.3">
      <c r="A82" s="76" t="s">
        <v>450</v>
      </c>
      <c r="B82" s="30" t="s">
        <v>266</v>
      </c>
      <c r="C82" s="31" t="s">
        <v>103</v>
      </c>
      <c r="D82" s="31" t="s">
        <v>194</v>
      </c>
      <c r="E82" s="31" t="s">
        <v>250</v>
      </c>
      <c r="F82" s="31" t="s">
        <v>84</v>
      </c>
      <c r="G82" s="31" t="s">
        <v>109</v>
      </c>
      <c r="H82" s="31" t="s">
        <v>196</v>
      </c>
      <c r="I82" s="31" t="s">
        <v>211</v>
      </c>
      <c r="J82" s="31" t="s">
        <v>269</v>
      </c>
      <c r="K82" s="31" t="s">
        <v>103</v>
      </c>
      <c r="L82" s="31" t="s">
        <v>113</v>
      </c>
      <c r="M82" s="31" t="s">
        <v>105</v>
      </c>
      <c r="N82" s="31" t="s">
        <v>134</v>
      </c>
      <c r="O82" s="31" t="s">
        <v>253</v>
      </c>
      <c r="P82" s="31" t="s">
        <v>253</v>
      </c>
      <c r="Q82" s="31" t="s">
        <v>209</v>
      </c>
      <c r="R82" s="32" t="s">
        <v>196</v>
      </c>
    </row>
    <row r="83" spans="1:18" ht="15.6" x14ac:dyDescent="0.3">
      <c r="A83" s="81" t="s">
        <v>454</v>
      </c>
      <c r="B83" s="30" t="s">
        <v>112</v>
      </c>
      <c r="C83" s="31" t="s">
        <v>256</v>
      </c>
      <c r="D83" s="31" t="s">
        <v>134</v>
      </c>
      <c r="E83" s="31" t="s">
        <v>131</v>
      </c>
      <c r="F83" s="31" t="s">
        <v>112</v>
      </c>
      <c r="G83" s="101">
        <v>0.1</v>
      </c>
      <c r="H83" s="31" t="s">
        <v>223</v>
      </c>
      <c r="I83" s="31" t="s">
        <v>210</v>
      </c>
      <c r="J83" s="31" t="s">
        <v>131</v>
      </c>
      <c r="K83" s="31" t="s">
        <v>136</v>
      </c>
      <c r="L83" s="101">
        <v>0.09</v>
      </c>
      <c r="M83" s="31" t="s">
        <v>223</v>
      </c>
      <c r="N83" s="31" t="s">
        <v>80</v>
      </c>
      <c r="O83" s="31" t="s">
        <v>133</v>
      </c>
      <c r="P83" s="31" t="s">
        <v>132</v>
      </c>
      <c r="Q83" s="31" t="s">
        <v>223</v>
      </c>
      <c r="R83" s="32" t="s">
        <v>210</v>
      </c>
    </row>
    <row r="84" spans="1:18" ht="15.6" x14ac:dyDescent="0.3">
      <c r="A84" s="76" t="s">
        <v>444</v>
      </c>
      <c r="B84" s="30" t="s">
        <v>196</v>
      </c>
      <c r="C84" s="31" t="s">
        <v>210</v>
      </c>
      <c r="D84" s="31" t="s">
        <v>193</v>
      </c>
      <c r="E84" s="31" t="s">
        <v>267</v>
      </c>
      <c r="F84" s="31" t="s">
        <v>256</v>
      </c>
      <c r="G84" s="31" t="s">
        <v>193</v>
      </c>
      <c r="H84" s="31" t="s">
        <v>111</v>
      </c>
      <c r="I84" s="31" t="s">
        <v>196</v>
      </c>
      <c r="J84" s="31" t="s">
        <v>112</v>
      </c>
      <c r="K84" s="31" t="s">
        <v>268</v>
      </c>
      <c r="L84" s="31" t="s">
        <v>111</v>
      </c>
      <c r="M84" s="31" t="s">
        <v>136</v>
      </c>
      <c r="N84" s="31" t="s">
        <v>270</v>
      </c>
      <c r="O84" s="31" t="s">
        <v>134</v>
      </c>
      <c r="P84" s="31" t="s">
        <v>133</v>
      </c>
      <c r="Q84" s="31" t="s">
        <v>134</v>
      </c>
      <c r="R84" s="32" t="s">
        <v>266</v>
      </c>
    </row>
    <row r="85" spans="1:18" ht="16.2" thickBot="1" x14ac:dyDescent="0.35">
      <c r="A85" s="103" t="s">
        <v>447</v>
      </c>
      <c r="B85" s="34" t="s">
        <v>266</v>
      </c>
      <c r="C85" s="35" t="s">
        <v>113</v>
      </c>
      <c r="D85" s="35" t="s">
        <v>103</v>
      </c>
      <c r="E85" s="35" t="s">
        <v>132</v>
      </c>
      <c r="F85" s="35" t="s">
        <v>195</v>
      </c>
      <c r="G85" s="35" t="s">
        <v>268</v>
      </c>
      <c r="H85" s="35" t="s">
        <v>252</v>
      </c>
      <c r="I85" s="35" t="s">
        <v>194</v>
      </c>
      <c r="J85" s="35" t="s">
        <v>197</v>
      </c>
      <c r="K85" s="35" t="s">
        <v>109</v>
      </c>
      <c r="L85" s="35" t="s">
        <v>84</v>
      </c>
      <c r="M85" s="35" t="s">
        <v>132</v>
      </c>
      <c r="N85" s="35" t="s">
        <v>307</v>
      </c>
      <c r="O85" s="35" t="s">
        <v>112</v>
      </c>
      <c r="P85" s="35" t="s">
        <v>132</v>
      </c>
      <c r="Q85" s="35" t="s">
        <v>197</v>
      </c>
      <c r="R85" s="37" t="s">
        <v>102</v>
      </c>
    </row>
    <row r="86" spans="1:18" ht="15.6" thickTop="1" thickBot="1" x14ac:dyDescent="0.35">
      <c r="A86" s="104"/>
      <c r="B86" s="39"/>
      <c r="C86" s="39"/>
      <c r="D86" s="39"/>
      <c r="E86" s="39"/>
      <c r="F86" s="39"/>
      <c r="G86" s="39"/>
      <c r="H86" s="39"/>
      <c r="I86" s="39"/>
      <c r="J86" s="39"/>
      <c r="K86" s="39"/>
      <c r="L86" s="39"/>
      <c r="M86" s="39"/>
      <c r="N86" s="39"/>
      <c r="O86" s="39"/>
      <c r="P86" s="39"/>
      <c r="Q86" s="39"/>
      <c r="R86" s="39"/>
    </row>
    <row r="87" spans="1:18" ht="25.2" customHeight="1" thickTop="1" x14ac:dyDescent="0.3">
      <c r="A87" s="150" t="s">
        <v>633</v>
      </c>
      <c r="B87" s="175"/>
      <c r="C87" s="175"/>
      <c r="D87" s="175"/>
      <c r="E87" s="175"/>
      <c r="F87" s="175"/>
      <c r="G87" s="175"/>
      <c r="H87" s="175"/>
      <c r="I87" s="175"/>
      <c r="J87" s="175"/>
      <c r="K87" s="175"/>
      <c r="L87" s="175"/>
      <c r="M87" s="175"/>
      <c r="N87" s="175"/>
      <c r="O87" s="175"/>
      <c r="P87" s="86"/>
      <c r="Q87" s="86"/>
      <c r="R87" s="87"/>
    </row>
    <row r="88" spans="1:18" x14ac:dyDescent="0.3">
      <c r="A88" s="23" t="s">
        <v>609</v>
      </c>
      <c r="B88" s="24"/>
      <c r="C88" s="24"/>
      <c r="D88" s="24"/>
      <c r="E88" s="24"/>
      <c r="F88" s="24"/>
      <c r="G88" s="24"/>
      <c r="H88" s="24"/>
      <c r="I88" s="24"/>
      <c r="J88" s="24"/>
      <c r="K88" s="24"/>
      <c r="L88" s="24"/>
      <c r="M88" s="24"/>
      <c r="N88" s="24"/>
      <c r="O88" s="24"/>
      <c r="P88" s="24"/>
      <c r="Q88" s="24"/>
      <c r="R88" s="25"/>
    </row>
    <row r="89" spans="1:18" x14ac:dyDescent="0.3">
      <c r="A89" s="176" t="s">
        <v>636</v>
      </c>
      <c r="B89" s="26"/>
      <c r="C89" s="155" t="s">
        <v>610</v>
      </c>
      <c r="D89" s="155"/>
      <c r="E89" s="155" t="s">
        <v>611</v>
      </c>
      <c r="F89" s="155"/>
      <c r="G89" s="155"/>
      <c r="H89" s="155"/>
      <c r="I89" s="155" t="s">
        <v>612</v>
      </c>
      <c r="J89" s="155"/>
      <c r="K89" s="155"/>
      <c r="L89" s="155"/>
      <c r="M89" s="156" t="s">
        <v>613</v>
      </c>
      <c r="N89" s="157"/>
      <c r="O89" s="158"/>
      <c r="P89" s="156" t="s">
        <v>614</v>
      </c>
      <c r="Q89" s="157"/>
      <c r="R89" s="166"/>
    </row>
    <row r="90" spans="1:18" ht="46.2" customHeight="1" x14ac:dyDescent="0.3">
      <c r="A90" s="176"/>
      <c r="B90" s="26" t="s">
        <v>615</v>
      </c>
      <c r="C90" s="26" t="s">
        <v>2</v>
      </c>
      <c r="D90" s="26" t="s">
        <v>3</v>
      </c>
      <c r="E90" s="26" t="s">
        <v>616</v>
      </c>
      <c r="F90" s="26" t="s">
        <v>617</v>
      </c>
      <c r="G90" s="26" t="s">
        <v>618</v>
      </c>
      <c r="H90" s="26" t="s">
        <v>619</v>
      </c>
      <c r="I90" s="26" t="s">
        <v>8</v>
      </c>
      <c r="J90" s="26" t="s">
        <v>9</v>
      </c>
      <c r="K90" s="26" t="s">
        <v>10</v>
      </c>
      <c r="L90" s="26" t="s">
        <v>11</v>
      </c>
      <c r="M90" s="27" t="s">
        <v>620</v>
      </c>
      <c r="N90" s="26" t="s">
        <v>621</v>
      </c>
      <c r="O90" s="26" t="s">
        <v>622</v>
      </c>
      <c r="P90" s="27" t="s">
        <v>623</v>
      </c>
      <c r="Q90" s="26" t="s">
        <v>16</v>
      </c>
      <c r="R90" s="28" t="s">
        <v>17</v>
      </c>
    </row>
    <row r="91" spans="1:18" ht="15.6" x14ac:dyDescent="0.3">
      <c r="A91" s="81" t="s">
        <v>435</v>
      </c>
      <c r="B91" s="30" t="s">
        <v>267</v>
      </c>
      <c r="C91" s="31" t="s">
        <v>266</v>
      </c>
      <c r="D91" s="31" t="s">
        <v>106</v>
      </c>
      <c r="E91" s="31" t="s">
        <v>254</v>
      </c>
      <c r="F91" s="31" t="s">
        <v>268</v>
      </c>
      <c r="G91" s="31" t="s">
        <v>251</v>
      </c>
      <c r="H91" s="31" t="s">
        <v>73</v>
      </c>
      <c r="I91" s="31" t="s">
        <v>268</v>
      </c>
      <c r="J91" s="31" t="s">
        <v>361</v>
      </c>
      <c r="K91" s="31" t="s">
        <v>249</v>
      </c>
      <c r="L91" s="31" t="s">
        <v>251</v>
      </c>
      <c r="M91" s="31" t="s">
        <v>132</v>
      </c>
      <c r="N91" s="31" t="s">
        <v>79</v>
      </c>
      <c r="O91" s="31" t="s">
        <v>111</v>
      </c>
      <c r="P91" s="31" t="s">
        <v>136</v>
      </c>
      <c r="Q91" s="31" t="s">
        <v>105</v>
      </c>
      <c r="R91" s="32" t="s">
        <v>77</v>
      </c>
    </row>
    <row r="92" spans="1:18" ht="15.6" x14ac:dyDescent="0.3">
      <c r="A92" s="76" t="s">
        <v>450</v>
      </c>
      <c r="B92" s="30" t="s">
        <v>133</v>
      </c>
      <c r="C92" s="31" t="s">
        <v>132</v>
      </c>
      <c r="D92" s="31" t="s">
        <v>111</v>
      </c>
      <c r="E92" s="31" t="s">
        <v>131</v>
      </c>
      <c r="F92" s="31" t="s">
        <v>133</v>
      </c>
      <c r="G92" s="31" t="s">
        <v>112</v>
      </c>
      <c r="H92" s="31" t="s">
        <v>136</v>
      </c>
      <c r="I92" s="31" t="s">
        <v>112</v>
      </c>
      <c r="J92" s="31" t="s">
        <v>135</v>
      </c>
      <c r="K92" s="31" t="s">
        <v>132</v>
      </c>
      <c r="L92" s="31" t="s">
        <v>133</v>
      </c>
      <c r="M92" s="31" t="s">
        <v>136</v>
      </c>
      <c r="N92" s="31" t="s">
        <v>223</v>
      </c>
      <c r="O92" s="31" t="s">
        <v>132</v>
      </c>
      <c r="P92" s="31" t="s">
        <v>136</v>
      </c>
      <c r="Q92" s="31" t="s">
        <v>133</v>
      </c>
      <c r="R92" s="32" t="s">
        <v>112</v>
      </c>
    </row>
    <row r="93" spans="1:18" ht="15.6" x14ac:dyDescent="0.3">
      <c r="A93" s="81" t="s">
        <v>454</v>
      </c>
      <c r="B93" s="100">
        <v>0.06</v>
      </c>
      <c r="C93" s="101">
        <v>0.08</v>
      </c>
      <c r="D93" s="101">
        <v>0.04</v>
      </c>
      <c r="E93" s="31" t="s">
        <v>135</v>
      </c>
      <c r="F93" s="31" t="s">
        <v>133</v>
      </c>
      <c r="G93" s="31" t="s">
        <v>131</v>
      </c>
      <c r="H93" s="31" t="s">
        <v>134</v>
      </c>
      <c r="I93" s="31" t="s">
        <v>134</v>
      </c>
      <c r="J93" s="101">
        <v>0.03</v>
      </c>
      <c r="K93" s="31" t="s">
        <v>198</v>
      </c>
      <c r="L93" s="101">
        <v>0.09</v>
      </c>
      <c r="M93" s="31" t="s">
        <v>223</v>
      </c>
      <c r="N93" s="31" t="s">
        <v>111</v>
      </c>
      <c r="O93" s="31" t="s">
        <v>135</v>
      </c>
      <c r="P93" s="101">
        <v>0.03</v>
      </c>
      <c r="Q93" s="31" t="s">
        <v>198</v>
      </c>
      <c r="R93" s="32" t="s">
        <v>111</v>
      </c>
    </row>
    <row r="94" spans="1:18" ht="15.6" x14ac:dyDescent="0.3">
      <c r="A94" s="76" t="s">
        <v>444</v>
      </c>
      <c r="B94" s="30" t="s">
        <v>112</v>
      </c>
      <c r="C94" s="31" t="s">
        <v>223</v>
      </c>
      <c r="D94" s="31" t="s">
        <v>111</v>
      </c>
      <c r="E94" s="31" t="s">
        <v>135</v>
      </c>
      <c r="F94" s="31" t="s">
        <v>256</v>
      </c>
      <c r="G94" s="31" t="s">
        <v>256</v>
      </c>
      <c r="H94" s="31" t="s">
        <v>134</v>
      </c>
      <c r="I94" s="31" t="s">
        <v>193</v>
      </c>
      <c r="J94" s="31" t="s">
        <v>132</v>
      </c>
      <c r="K94" s="31" t="s">
        <v>134</v>
      </c>
      <c r="L94" s="31" t="s">
        <v>133</v>
      </c>
      <c r="M94" s="31" t="s">
        <v>111</v>
      </c>
      <c r="N94" s="31" t="s">
        <v>133</v>
      </c>
      <c r="O94" s="31" t="s">
        <v>80</v>
      </c>
      <c r="P94" s="31" t="s">
        <v>223</v>
      </c>
      <c r="Q94" s="31" t="s">
        <v>195</v>
      </c>
      <c r="R94" s="32" t="s">
        <v>111</v>
      </c>
    </row>
    <row r="95" spans="1:18" ht="16.2" thickBot="1" x14ac:dyDescent="0.35">
      <c r="A95" s="103" t="s">
        <v>447</v>
      </c>
      <c r="B95" s="34" t="s">
        <v>104</v>
      </c>
      <c r="C95" s="35" t="s">
        <v>171</v>
      </c>
      <c r="D95" s="35" t="s">
        <v>250</v>
      </c>
      <c r="E95" s="35" t="s">
        <v>362</v>
      </c>
      <c r="F95" s="35" t="s">
        <v>171</v>
      </c>
      <c r="G95" s="35" t="s">
        <v>73</v>
      </c>
      <c r="H95" s="35" t="s">
        <v>106</v>
      </c>
      <c r="I95" s="35" t="s">
        <v>167</v>
      </c>
      <c r="J95" s="35" t="s">
        <v>167</v>
      </c>
      <c r="K95" s="35" t="s">
        <v>257</v>
      </c>
      <c r="L95" s="35" t="s">
        <v>74</v>
      </c>
      <c r="M95" s="35" t="s">
        <v>471</v>
      </c>
      <c r="N95" s="35" t="s">
        <v>111</v>
      </c>
      <c r="O95" s="35" t="s">
        <v>472</v>
      </c>
      <c r="P95" s="35" t="s">
        <v>83</v>
      </c>
      <c r="Q95" s="36">
        <v>0.41</v>
      </c>
      <c r="R95" s="37" t="s">
        <v>195</v>
      </c>
    </row>
    <row r="96" spans="1:18" ht="15.6" thickTop="1" thickBot="1" x14ac:dyDescent="0.35">
      <c r="A96" s="105"/>
      <c r="B96" s="39"/>
      <c r="C96" s="39"/>
      <c r="D96" s="39"/>
      <c r="E96" s="39"/>
      <c r="F96" s="39"/>
      <c r="G96" s="39"/>
      <c r="H96" s="39"/>
      <c r="I96" s="39"/>
      <c r="J96" s="39"/>
      <c r="K96" s="39"/>
      <c r="L96" s="39"/>
      <c r="M96" s="39"/>
      <c r="N96" s="39"/>
      <c r="O96" s="39"/>
      <c r="P96" s="39"/>
      <c r="Q96" s="39"/>
      <c r="R96" s="39"/>
    </row>
    <row r="97" spans="1:18" ht="24" customHeight="1" thickTop="1" x14ac:dyDescent="0.3">
      <c r="A97" s="150" t="s">
        <v>633</v>
      </c>
      <c r="B97" s="175"/>
      <c r="C97" s="175"/>
      <c r="D97" s="175"/>
      <c r="E97" s="175"/>
      <c r="F97" s="175"/>
      <c r="G97" s="175"/>
      <c r="H97" s="175"/>
      <c r="I97" s="175"/>
      <c r="J97" s="175"/>
      <c r="K97" s="175"/>
      <c r="L97" s="175"/>
      <c r="M97" s="175"/>
      <c r="N97" s="175"/>
      <c r="O97" s="175"/>
      <c r="P97" s="86"/>
      <c r="Q97" s="86"/>
      <c r="R97" s="87"/>
    </row>
    <row r="98" spans="1:18" x14ac:dyDescent="0.3">
      <c r="A98" s="23" t="s">
        <v>609</v>
      </c>
      <c r="B98" s="24"/>
      <c r="C98" s="24"/>
      <c r="D98" s="24"/>
      <c r="E98" s="24"/>
      <c r="F98" s="24"/>
      <c r="G98" s="24"/>
      <c r="H98" s="24"/>
      <c r="I98" s="24"/>
      <c r="J98" s="24"/>
      <c r="K98" s="24"/>
      <c r="L98" s="24"/>
      <c r="M98" s="24"/>
      <c r="N98" s="24"/>
      <c r="O98" s="24"/>
      <c r="P98" s="24"/>
      <c r="Q98" s="24"/>
      <c r="R98" s="25"/>
    </row>
    <row r="99" spans="1:18" x14ac:dyDescent="0.3">
      <c r="A99" s="176" t="s">
        <v>637</v>
      </c>
      <c r="B99" s="26"/>
      <c r="C99" s="155" t="s">
        <v>610</v>
      </c>
      <c r="D99" s="155"/>
      <c r="E99" s="155" t="s">
        <v>611</v>
      </c>
      <c r="F99" s="155"/>
      <c r="G99" s="155"/>
      <c r="H99" s="155"/>
      <c r="I99" s="155" t="s">
        <v>612</v>
      </c>
      <c r="J99" s="155"/>
      <c r="K99" s="155"/>
      <c r="L99" s="155"/>
      <c r="M99" s="156" t="s">
        <v>613</v>
      </c>
      <c r="N99" s="157"/>
      <c r="O99" s="158"/>
      <c r="P99" s="156" t="s">
        <v>614</v>
      </c>
      <c r="Q99" s="157"/>
      <c r="R99" s="166"/>
    </row>
    <row r="100" spans="1:18" ht="44.4" customHeight="1" x14ac:dyDescent="0.3">
      <c r="A100" s="176"/>
      <c r="B100" s="26" t="s">
        <v>615</v>
      </c>
      <c r="C100" s="26" t="s">
        <v>2</v>
      </c>
      <c r="D100" s="26" t="s">
        <v>3</v>
      </c>
      <c r="E100" s="26" t="s">
        <v>616</v>
      </c>
      <c r="F100" s="26" t="s">
        <v>617</v>
      </c>
      <c r="G100" s="26" t="s">
        <v>618</v>
      </c>
      <c r="H100" s="26" t="s">
        <v>619</v>
      </c>
      <c r="I100" s="26" t="s">
        <v>8</v>
      </c>
      <c r="J100" s="26" t="s">
        <v>9</v>
      </c>
      <c r="K100" s="26" t="s">
        <v>10</v>
      </c>
      <c r="L100" s="26" t="s">
        <v>11</v>
      </c>
      <c r="M100" s="27" t="s">
        <v>620</v>
      </c>
      <c r="N100" s="26" t="s">
        <v>621</v>
      </c>
      <c r="O100" s="26" t="s">
        <v>622</v>
      </c>
      <c r="P100" s="27" t="s">
        <v>623</v>
      </c>
      <c r="Q100" s="26" t="s">
        <v>16</v>
      </c>
      <c r="R100" s="28" t="s">
        <v>17</v>
      </c>
    </row>
    <row r="101" spans="1:18" ht="15.6" x14ac:dyDescent="0.3">
      <c r="A101" s="81" t="s">
        <v>435</v>
      </c>
      <c r="B101" s="30" t="s">
        <v>270</v>
      </c>
      <c r="C101" s="31" t="s">
        <v>271</v>
      </c>
      <c r="D101" s="31" t="s">
        <v>209</v>
      </c>
      <c r="E101" s="31" t="s">
        <v>111</v>
      </c>
      <c r="F101" s="31" t="s">
        <v>254</v>
      </c>
      <c r="G101" s="31" t="s">
        <v>176</v>
      </c>
      <c r="H101" s="31" t="s">
        <v>253</v>
      </c>
      <c r="I101" s="31" t="s">
        <v>176</v>
      </c>
      <c r="J101" s="31" t="s">
        <v>249</v>
      </c>
      <c r="K101" s="31" t="s">
        <v>84</v>
      </c>
      <c r="L101" s="31" t="s">
        <v>271</v>
      </c>
      <c r="M101" s="31" t="s">
        <v>254</v>
      </c>
      <c r="N101" s="31" t="s">
        <v>133</v>
      </c>
      <c r="O101" s="31" t="s">
        <v>252</v>
      </c>
      <c r="P101" s="31" t="s">
        <v>74</v>
      </c>
      <c r="Q101" s="31" t="s">
        <v>103</v>
      </c>
      <c r="R101" s="32" t="s">
        <v>132</v>
      </c>
    </row>
    <row r="102" spans="1:18" ht="15.6" x14ac:dyDescent="0.3">
      <c r="A102" s="76" t="s">
        <v>450</v>
      </c>
      <c r="B102" s="30" t="s">
        <v>268</v>
      </c>
      <c r="C102" s="31" t="s">
        <v>211</v>
      </c>
      <c r="D102" s="31" t="s">
        <v>109</v>
      </c>
      <c r="E102" s="31" t="s">
        <v>210</v>
      </c>
      <c r="F102" s="31" t="s">
        <v>211</v>
      </c>
      <c r="G102" s="31" t="s">
        <v>267</v>
      </c>
      <c r="H102" s="31" t="s">
        <v>112</v>
      </c>
      <c r="I102" s="31" t="s">
        <v>84</v>
      </c>
      <c r="J102" s="31" t="s">
        <v>268</v>
      </c>
      <c r="K102" s="31" t="s">
        <v>256</v>
      </c>
      <c r="L102" s="31" t="s">
        <v>270</v>
      </c>
      <c r="M102" s="31" t="s">
        <v>105</v>
      </c>
      <c r="N102" s="31" t="s">
        <v>133</v>
      </c>
      <c r="O102" s="31" t="s">
        <v>254</v>
      </c>
      <c r="P102" s="31" t="s">
        <v>105</v>
      </c>
      <c r="Q102" s="31" t="s">
        <v>254</v>
      </c>
      <c r="R102" s="32" t="s">
        <v>223</v>
      </c>
    </row>
    <row r="103" spans="1:18" ht="15.6" x14ac:dyDescent="0.3">
      <c r="A103" s="81" t="s">
        <v>454</v>
      </c>
      <c r="B103" s="30" t="s">
        <v>256</v>
      </c>
      <c r="C103" s="31" t="s">
        <v>80</v>
      </c>
      <c r="D103" s="31" t="s">
        <v>223</v>
      </c>
      <c r="E103" s="31" t="s">
        <v>249</v>
      </c>
      <c r="F103" s="101">
        <v>0.08</v>
      </c>
      <c r="G103" s="31" t="s">
        <v>134</v>
      </c>
      <c r="H103" s="101">
        <v>0.11</v>
      </c>
      <c r="I103" s="31" t="s">
        <v>112</v>
      </c>
      <c r="J103" s="101">
        <v>0.04</v>
      </c>
      <c r="K103" s="101">
        <v>0.2</v>
      </c>
      <c r="L103" s="101">
        <v>0.08</v>
      </c>
      <c r="M103" s="31" t="s">
        <v>210</v>
      </c>
      <c r="N103" s="31" t="s">
        <v>132</v>
      </c>
      <c r="O103" s="31" t="s">
        <v>194</v>
      </c>
      <c r="P103" s="31" t="s">
        <v>210</v>
      </c>
      <c r="Q103" s="101">
        <v>0.24</v>
      </c>
      <c r="R103" s="102">
        <v>7.0000000000000007E-2</v>
      </c>
    </row>
    <row r="104" spans="1:18" ht="15.6" x14ac:dyDescent="0.3">
      <c r="A104" s="76" t="s">
        <v>444</v>
      </c>
      <c r="B104" s="30" t="s">
        <v>112</v>
      </c>
      <c r="C104" s="31" t="s">
        <v>223</v>
      </c>
      <c r="D104" s="31" t="s">
        <v>134</v>
      </c>
      <c r="E104" s="31" t="s">
        <v>256</v>
      </c>
      <c r="F104" s="31" t="s">
        <v>223</v>
      </c>
      <c r="G104" s="31" t="s">
        <v>132</v>
      </c>
      <c r="H104" s="31" t="s">
        <v>196</v>
      </c>
      <c r="I104" s="31" t="s">
        <v>193</v>
      </c>
      <c r="J104" s="31" t="s">
        <v>133</v>
      </c>
      <c r="K104" s="31" t="s">
        <v>132</v>
      </c>
      <c r="L104" s="31" t="s">
        <v>131</v>
      </c>
      <c r="M104" s="31" t="s">
        <v>111</v>
      </c>
      <c r="N104" s="31" t="s">
        <v>256</v>
      </c>
      <c r="O104" s="31" t="s">
        <v>134</v>
      </c>
      <c r="P104" s="31" t="s">
        <v>136</v>
      </c>
      <c r="Q104" s="31" t="s">
        <v>223</v>
      </c>
      <c r="R104" s="32" t="s">
        <v>196</v>
      </c>
    </row>
    <row r="105" spans="1:18" ht="16.2" thickBot="1" x14ac:dyDescent="0.35">
      <c r="A105" s="103" t="s">
        <v>447</v>
      </c>
      <c r="B105" s="34" t="s">
        <v>254</v>
      </c>
      <c r="C105" s="35" t="s">
        <v>211</v>
      </c>
      <c r="D105" s="35" t="s">
        <v>102</v>
      </c>
      <c r="E105" s="35" t="s">
        <v>254</v>
      </c>
      <c r="F105" s="35" t="s">
        <v>211</v>
      </c>
      <c r="G105" s="35" t="s">
        <v>107</v>
      </c>
      <c r="H105" s="35" t="s">
        <v>253</v>
      </c>
      <c r="I105" s="35" t="s">
        <v>271</v>
      </c>
      <c r="J105" s="35" t="s">
        <v>254</v>
      </c>
      <c r="K105" s="35" t="s">
        <v>106</v>
      </c>
      <c r="L105" s="35" t="s">
        <v>253</v>
      </c>
      <c r="M105" s="35" t="s">
        <v>210</v>
      </c>
      <c r="N105" s="35" t="s">
        <v>481</v>
      </c>
      <c r="O105" s="35" t="s">
        <v>132</v>
      </c>
      <c r="P105" s="35" t="s">
        <v>198</v>
      </c>
      <c r="Q105" s="35" t="s">
        <v>131</v>
      </c>
      <c r="R105" s="37" t="s">
        <v>166</v>
      </c>
    </row>
    <row r="106" spans="1:18" ht="15.6" thickTop="1" thickBot="1" x14ac:dyDescent="0.35">
      <c r="A106" s="105"/>
      <c r="B106" s="39"/>
      <c r="C106" s="39"/>
      <c r="D106" s="39"/>
      <c r="E106" s="39"/>
      <c r="F106" s="39"/>
      <c r="G106" s="39"/>
      <c r="H106" s="39"/>
      <c r="I106" s="39"/>
      <c r="J106" s="39"/>
      <c r="K106" s="39"/>
      <c r="L106" s="39"/>
      <c r="M106" s="39"/>
      <c r="N106" s="39"/>
      <c r="O106" s="39"/>
      <c r="P106" s="39"/>
      <c r="Q106" s="39"/>
      <c r="R106" s="39"/>
    </row>
    <row r="107" spans="1:18" ht="20.399999999999999" customHeight="1" thickTop="1" x14ac:dyDescent="0.3">
      <c r="A107" s="150" t="s">
        <v>633</v>
      </c>
      <c r="B107" s="175"/>
      <c r="C107" s="175"/>
      <c r="D107" s="175"/>
      <c r="E107" s="175"/>
      <c r="F107" s="175"/>
      <c r="G107" s="175"/>
      <c r="H107" s="175"/>
      <c r="I107" s="175"/>
      <c r="J107" s="175"/>
      <c r="K107" s="175"/>
      <c r="L107" s="175"/>
      <c r="M107" s="175"/>
      <c r="N107" s="175"/>
      <c r="O107" s="175"/>
      <c r="P107" s="86"/>
      <c r="Q107" s="86"/>
      <c r="R107" s="87"/>
    </row>
    <row r="108" spans="1:18" x14ac:dyDescent="0.3">
      <c r="A108" s="23" t="s">
        <v>609</v>
      </c>
      <c r="B108" s="24"/>
      <c r="C108" s="24"/>
      <c r="D108" s="24"/>
      <c r="E108" s="24"/>
      <c r="F108" s="24"/>
      <c r="G108" s="24"/>
      <c r="H108" s="24"/>
      <c r="I108" s="24"/>
      <c r="J108" s="24"/>
      <c r="K108" s="24"/>
      <c r="L108" s="24"/>
      <c r="M108" s="24"/>
      <c r="N108" s="24"/>
      <c r="O108" s="24"/>
      <c r="P108" s="24"/>
      <c r="Q108" s="24"/>
      <c r="R108" s="25"/>
    </row>
    <row r="109" spans="1:18" x14ac:dyDescent="0.3">
      <c r="A109" s="176" t="s">
        <v>638</v>
      </c>
      <c r="B109" s="26"/>
      <c r="C109" s="155" t="s">
        <v>610</v>
      </c>
      <c r="D109" s="155"/>
      <c r="E109" s="155" t="s">
        <v>611</v>
      </c>
      <c r="F109" s="155"/>
      <c r="G109" s="155"/>
      <c r="H109" s="155"/>
      <c r="I109" s="155" t="s">
        <v>612</v>
      </c>
      <c r="J109" s="155"/>
      <c r="K109" s="155"/>
      <c r="L109" s="155"/>
      <c r="M109" s="156" t="s">
        <v>613</v>
      </c>
      <c r="N109" s="157"/>
      <c r="O109" s="158"/>
      <c r="P109" s="156" t="s">
        <v>614</v>
      </c>
      <c r="Q109" s="157"/>
      <c r="R109" s="166"/>
    </row>
    <row r="110" spans="1:18" ht="47.4" customHeight="1" x14ac:dyDescent="0.3">
      <c r="A110" s="176"/>
      <c r="B110" s="26" t="s">
        <v>615</v>
      </c>
      <c r="C110" s="26" t="s">
        <v>2</v>
      </c>
      <c r="D110" s="26" t="s">
        <v>3</v>
      </c>
      <c r="E110" s="26" t="s">
        <v>616</v>
      </c>
      <c r="F110" s="26" t="s">
        <v>617</v>
      </c>
      <c r="G110" s="26" t="s">
        <v>618</v>
      </c>
      <c r="H110" s="26" t="s">
        <v>619</v>
      </c>
      <c r="I110" s="26" t="s">
        <v>8</v>
      </c>
      <c r="J110" s="26" t="s">
        <v>9</v>
      </c>
      <c r="K110" s="26" t="s">
        <v>10</v>
      </c>
      <c r="L110" s="26" t="s">
        <v>11</v>
      </c>
      <c r="M110" s="27" t="s">
        <v>620</v>
      </c>
      <c r="N110" s="26" t="s">
        <v>621</v>
      </c>
      <c r="O110" s="26" t="s">
        <v>622</v>
      </c>
      <c r="P110" s="27" t="s">
        <v>623</v>
      </c>
      <c r="Q110" s="26" t="s">
        <v>16</v>
      </c>
      <c r="R110" s="28" t="s">
        <v>17</v>
      </c>
    </row>
    <row r="111" spans="1:18" ht="15.6" x14ac:dyDescent="0.3">
      <c r="A111" s="81" t="s">
        <v>435</v>
      </c>
      <c r="B111" s="30" t="s">
        <v>194</v>
      </c>
      <c r="C111" s="31" t="s">
        <v>210</v>
      </c>
      <c r="D111" s="31" t="s">
        <v>176</v>
      </c>
      <c r="E111" s="31" t="s">
        <v>267</v>
      </c>
      <c r="F111" s="31" t="s">
        <v>111</v>
      </c>
      <c r="G111" s="31" t="s">
        <v>109</v>
      </c>
      <c r="H111" s="31" t="s">
        <v>109</v>
      </c>
      <c r="I111" s="31" t="s">
        <v>210</v>
      </c>
      <c r="J111" s="31" t="s">
        <v>195</v>
      </c>
      <c r="K111" s="31" t="s">
        <v>211</v>
      </c>
      <c r="L111" s="31" t="s">
        <v>193</v>
      </c>
      <c r="M111" s="31" t="s">
        <v>135</v>
      </c>
      <c r="N111" s="31" t="s">
        <v>334</v>
      </c>
      <c r="O111" s="31" t="s">
        <v>198</v>
      </c>
      <c r="P111" s="31" t="s">
        <v>135</v>
      </c>
      <c r="Q111" s="31" t="s">
        <v>224</v>
      </c>
      <c r="R111" s="32" t="s">
        <v>105</v>
      </c>
    </row>
    <row r="112" spans="1:18" ht="15.6" x14ac:dyDescent="0.3">
      <c r="A112" s="76" t="s">
        <v>450</v>
      </c>
      <c r="B112" s="30" t="s">
        <v>112</v>
      </c>
      <c r="C112" s="31" t="s">
        <v>133</v>
      </c>
      <c r="D112" s="31" t="s">
        <v>256</v>
      </c>
      <c r="E112" s="31" t="s">
        <v>224</v>
      </c>
      <c r="F112" s="31" t="s">
        <v>112</v>
      </c>
      <c r="G112" s="31" t="s">
        <v>112</v>
      </c>
      <c r="H112" s="31" t="s">
        <v>256</v>
      </c>
      <c r="I112" s="31" t="s">
        <v>111</v>
      </c>
      <c r="J112" s="31" t="s">
        <v>193</v>
      </c>
      <c r="K112" s="31" t="s">
        <v>133</v>
      </c>
      <c r="L112" s="31" t="s">
        <v>134</v>
      </c>
      <c r="M112" s="31" t="s">
        <v>135</v>
      </c>
      <c r="N112" s="31" t="s">
        <v>176</v>
      </c>
      <c r="O112" s="31" t="s">
        <v>224</v>
      </c>
      <c r="P112" s="31" t="s">
        <v>198</v>
      </c>
      <c r="Q112" s="31" t="s">
        <v>224</v>
      </c>
      <c r="R112" s="32" t="s">
        <v>194</v>
      </c>
    </row>
    <row r="113" spans="1:18" ht="15.6" x14ac:dyDescent="0.3">
      <c r="A113" s="81" t="s">
        <v>454</v>
      </c>
      <c r="B113" s="100">
        <v>7.0000000000000007E-2</v>
      </c>
      <c r="C113" s="31" t="s">
        <v>134</v>
      </c>
      <c r="D113" s="31" t="s">
        <v>111</v>
      </c>
      <c r="E113" s="101">
        <v>0.03</v>
      </c>
      <c r="F113" s="101">
        <v>0.06</v>
      </c>
      <c r="G113" s="101">
        <v>0.08</v>
      </c>
      <c r="H113" s="101">
        <v>0.14000000000000001</v>
      </c>
      <c r="I113" s="31" t="s">
        <v>134</v>
      </c>
      <c r="J113" s="101">
        <v>0.11</v>
      </c>
      <c r="K113" s="31" t="s">
        <v>131</v>
      </c>
      <c r="L113" s="31" t="s">
        <v>111</v>
      </c>
      <c r="M113" s="101">
        <v>0.1</v>
      </c>
      <c r="N113" s="31" t="s">
        <v>112</v>
      </c>
      <c r="O113" s="101">
        <v>7.0000000000000007E-2</v>
      </c>
      <c r="P113" s="31" t="s">
        <v>135</v>
      </c>
      <c r="Q113" s="31" t="s">
        <v>84</v>
      </c>
      <c r="R113" s="102">
        <v>0.11</v>
      </c>
    </row>
    <row r="114" spans="1:18" ht="15.6" x14ac:dyDescent="0.3">
      <c r="A114" s="76" t="s">
        <v>444</v>
      </c>
      <c r="B114" s="30" t="s">
        <v>111</v>
      </c>
      <c r="C114" s="31" t="s">
        <v>133</v>
      </c>
      <c r="D114" s="31" t="s">
        <v>223</v>
      </c>
      <c r="E114" s="31" t="s">
        <v>132</v>
      </c>
      <c r="F114" s="31" t="s">
        <v>134</v>
      </c>
      <c r="G114" s="31" t="s">
        <v>112</v>
      </c>
      <c r="H114" s="31" t="s">
        <v>134</v>
      </c>
      <c r="I114" s="31" t="s">
        <v>256</v>
      </c>
      <c r="J114" s="31" t="s">
        <v>132</v>
      </c>
      <c r="K114" s="31" t="s">
        <v>134</v>
      </c>
      <c r="L114" s="31" t="s">
        <v>132</v>
      </c>
      <c r="M114" s="31" t="s">
        <v>136</v>
      </c>
      <c r="N114" s="31" t="s">
        <v>256</v>
      </c>
      <c r="O114" s="31" t="s">
        <v>133</v>
      </c>
      <c r="P114" s="31" t="s">
        <v>132</v>
      </c>
      <c r="Q114" s="31" t="s">
        <v>223</v>
      </c>
      <c r="R114" s="32" t="s">
        <v>223</v>
      </c>
    </row>
    <row r="115" spans="1:18" ht="16.2" thickBot="1" x14ac:dyDescent="0.35">
      <c r="A115" s="103" t="s">
        <v>447</v>
      </c>
      <c r="B115" s="34" t="s">
        <v>362</v>
      </c>
      <c r="C115" s="35" t="s">
        <v>79</v>
      </c>
      <c r="D115" s="35" t="s">
        <v>258</v>
      </c>
      <c r="E115" s="35" t="s">
        <v>170</v>
      </c>
      <c r="F115" s="35" t="s">
        <v>492</v>
      </c>
      <c r="G115" s="35" t="s">
        <v>78</v>
      </c>
      <c r="H115" s="35" t="s">
        <v>104</v>
      </c>
      <c r="I115" s="35" t="s">
        <v>172</v>
      </c>
      <c r="J115" s="35" t="s">
        <v>257</v>
      </c>
      <c r="K115" s="35" t="s">
        <v>77</v>
      </c>
      <c r="L115" s="35" t="s">
        <v>443</v>
      </c>
      <c r="M115" s="35" t="s">
        <v>82</v>
      </c>
      <c r="N115" s="35" t="s">
        <v>195</v>
      </c>
      <c r="O115" s="35" t="s">
        <v>426</v>
      </c>
      <c r="P115" s="35" t="s">
        <v>173</v>
      </c>
      <c r="Q115" s="35" t="s">
        <v>169</v>
      </c>
      <c r="R115" s="37" t="s">
        <v>271</v>
      </c>
    </row>
    <row r="116" spans="1:18" ht="15.6" thickTop="1" thickBot="1" x14ac:dyDescent="0.35">
      <c r="A116" s="105"/>
      <c r="B116" s="39"/>
      <c r="C116" s="39"/>
      <c r="D116" s="39"/>
      <c r="E116" s="39"/>
      <c r="F116" s="39"/>
      <c r="G116" s="39"/>
      <c r="H116" s="39"/>
      <c r="I116" s="39"/>
      <c r="J116" s="39"/>
      <c r="K116" s="39"/>
      <c r="L116" s="39"/>
      <c r="M116" s="39"/>
      <c r="N116" s="39"/>
      <c r="O116" s="39"/>
      <c r="P116" s="39"/>
      <c r="Q116" s="39"/>
      <c r="R116" s="39"/>
    </row>
    <row r="117" spans="1:18" ht="19.8" customHeight="1" thickTop="1" x14ac:dyDescent="0.3">
      <c r="A117" s="150" t="s">
        <v>639</v>
      </c>
      <c r="B117" s="175"/>
      <c r="C117" s="175"/>
      <c r="D117" s="175"/>
      <c r="E117" s="175"/>
      <c r="F117" s="175"/>
      <c r="G117" s="175"/>
      <c r="H117" s="175"/>
      <c r="I117" s="175"/>
      <c r="J117" s="175"/>
      <c r="K117" s="175"/>
      <c r="L117" s="175"/>
      <c r="M117" s="175"/>
      <c r="N117" s="175"/>
      <c r="O117" s="175"/>
      <c r="P117" s="86"/>
      <c r="Q117" s="86"/>
      <c r="R117" s="87"/>
    </row>
    <row r="118" spans="1:18" x14ac:dyDescent="0.3">
      <c r="A118" s="23" t="s">
        <v>609</v>
      </c>
      <c r="B118" s="24"/>
      <c r="C118" s="24"/>
      <c r="D118" s="24"/>
      <c r="E118" s="24"/>
      <c r="F118" s="24"/>
      <c r="G118" s="24"/>
      <c r="H118" s="24"/>
      <c r="I118" s="24"/>
      <c r="J118" s="24"/>
      <c r="K118" s="24"/>
      <c r="L118" s="24"/>
      <c r="M118" s="24"/>
      <c r="N118" s="24"/>
      <c r="O118" s="24"/>
      <c r="P118" s="24"/>
      <c r="Q118" s="24"/>
      <c r="R118" s="25"/>
    </row>
    <row r="119" spans="1:18" x14ac:dyDescent="0.3">
      <c r="A119" s="179"/>
      <c r="B119" s="26"/>
      <c r="C119" s="155" t="s">
        <v>610</v>
      </c>
      <c r="D119" s="155"/>
      <c r="E119" s="155" t="s">
        <v>611</v>
      </c>
      <c r="F119" s="155"/>
      <c r="G119" s="155"/>
      <c r="H119" s="155"/>
      <c r="I119" s="155" t="s">
        <v>612</v>
      </c>
      <c r="J119" s="155"/>
      <c r="K119" s="155"/>
      <c r="L119" s="155"/>
      <c r="M119" s="156" t="s">
        <v>613</v>
      </c>
      <c r="N119" s="157"/>
      <c r="O119" s="158"/>
      <c r="P119" s="156" t="s">
        <v>614</v>
      </c>
      <c r="Q119" s="157"/>
      <c r="R119" s="166"/>
    </row>
    <row r="120" spans="1:18" ht="45.6" customHeight="1" x14ac:dyDescent="0.3">
      <c r="A120" s="179"/>
      <c r="B120" s="26" t="s">
        <v>615</v>
      </c>
      <c r="C120" s="26" t="s">
        <v>2</v>
      </c>
      <c r="D120" s="26" t="s">
        <v>3</v>
      </c>
      <c r="E120" s="26" t="s">
        <v>616</v>
      </c>
      <c r="F120" s="26" t="s">
        <v>617</v>
      </c>
      <c r="G120" s="26" t="s">
        <v>618</v>
      </c>
      <c r="H120" s="26" t="s">
        <v>619</v>
      </c>
      <c r="I120" s="26" t="s">
        <v>8</v>
      </c>
      <c r="J120" s="26" t="s">
        <v>9</v>
      </c>
      <c r="K120" s="26" t="s">
        <v>10</v>
      </c>
      <c r="L120" s="26" t="s">
        <v>11</v>
      </c>
      <c r="M120" s="27" t="s">
        <v>620</v>
      </c>
      <c r="N120" s="26" t="s">
        <v>621</v>
      </c>
      <c r="O120" s="26" t="s">
        <v>622</v>
      </c>
      <c r="P120" s="27" t="s">
        <v>623</v>
      </c>
      <c r="Q120" s="26" t="s">
        <v>16</v>
      </c>
      <c r="R120" s="28" t="s">
        <v>17</v>
      </c>
    </row>
    <row r="121" spans="1:18" ht="16.05" customHeight="1" x14ac:dyDescent="0.3">
      <c r="A121" s="106" t="s">
        <v>499</v>
      </c>
      <c r="B121" s="30" t="s">
        <v>269</v>
      </c>
      <c r="C121" s="31" t="s">
        <v>268</v>
      </c>
      <c r="D121" s="31" t="s">
        <v>113</v>
      </c>
      <c r="E121" s="31" t="s">
        <v>131</v>
      </c>
      <c r="F121" s="31" t="s">
        <v>211</v>
      </c>
      <c r="G121" s="31" t="s">
        <v>268</v>
      </c>
      <c r="H121" s="31" t="s">
        <v>256</v>
      </c>
      <c r="I121" s="31" t="s">
        <v>268</v>
      </c>
      <c r="J121" s="31" t="s">
        <v>80</v>
      </c>
      <c r="K121" s="31" t="s">
        <v>113</v>
      </c>
      <c r="L121" s="31" t="s">
        <v>266</v>
      </c>
      <c r="M121" s="31" t="s">
        <v>113</v>
      </c>
      <c r="N121" s="31" t="s">
        <v>134</v>
      </c>
      <c r="O121" s="31" t="s">
        <v>103</v>
      </c>
      <c r="P121" s="31" t="s">
        <v>197</v>
      </c>
      <c r="Q121" s="31" t="s">
        <v>113</v>
      </c>
      <c r="R121" s="32" t="s">
        <v>132</v>
      </c>
    </row>
    <row r="122" spans="1:18" ht="16.05" customHeight="1" x14ac:dyDescent="0.3">
      <c r="A122" s="106" t="s">
        <v>497</v>
      </c>
      <c r="B122" s="30" t="s">
        <v>209</v>
      </c>
      <c r="C122" s="31" t="s">
        <v>266</v>
      </c>
      <c r="D122" s="31" t="s">
        <v>211</v>
      </c>
      <c r="E122" s="31" t="s">
        <v>269</v>
      </c>
      <c r="F122" s="31" t="s">
        <v>251</v>
      </c>
      <c r="G122" s="31" t="s">
        <v>266</v>
      </c>
      <c r="H122" s="31" t="s">
        <v>194</v>
      </c>
      <c r="I122" s="31" t="s">
        <v>270</v>
      </c>
      <c r="J122" s="31" t="s">
        <v>254</v>
      </c>
      <c r="K122" s="31" t="s">
        <v>196</v>
      </c>
      <c r="L122" s="31" t="s">
        <v>209</v>
      </c>
      <c r="M122" s="31" t="s">
        <v>250</v>
      </c>
      <c r="N122" s="31" t="s">
        <v>134</v>
      </c>
      <c r="O122" s="31" t="s">
        <v>253</v>
      </c>
      <c r="P122" s="31" t="s">
        <v>361</v>
      </c>
      <c r="Q122" s="31" t="s">
        <v>176</v>
      </c>
      <c r="R122" s="32" t="s">
        <v>132</v>
      </c>
    </row>
    <row r="123" spans="1:18" ht="16.05" customHeight="1" x14ac:dyDescent="0.3">
      <c r="A123" s="106" t="s">
        <v>504</v>
      </c>
      <c r="B123" s="100">
        <v>0.11</v>
      </c>
      <c r="C123" s="31" t="s">
        <v>193</v>
      </c>
      <c r="D123" s="31" t="s">
        <v>111</v>
      </c>
      <c r="E123" s="31" t="s">
        <v>132</v>
      </c>
      <c r="F123" s="101">
        <v>0.09</v>
      </c>
      <c r="G123" s="101">
        <v>0.13</v>
      </c>
      <c r="H123" s="101">
        <v>0.18</v>
      </c>
      <c r="I123" s="31" t="s">
        <v>80</v>
      </c>
      <c r="J123" s="101">
        <v>0.19</v>
      </c>
      <c r="K123" s="31" t="s">
        <v>223</v>
      </c>
      <c r="L123" s="101">
        <v>7.0000000000000007E-2</v>
      </c>
      <c r="M123" s="31" t="s">
        <v>80</v>
      </c>
      <c r="N123" s="101">
        <v>0.05</v>
      </c>
      <c r="O123" s="101">
        <v>0.16</v>
      </c>
      <c r="P123" s="31" t="s">
        <v>223</v>
      </c>
      <c r="Q123" s="31" t="s">
        <v>267</v>
      </c>
      <c r="R123" s="102">
        <v>0.11</v>
      </c>
    </row>
    <row r="124" spans="1:18" ht="16.05" customHeight="1" x14ac:dyDescent="0.3">
      <c r="A124" s="106" t="s">
        <v>502</v>
      </c>
      <c r="B124" s="30" t="s">
        <v>194</v>
      </c>
      <c r="C124" s="31" t="s">
        <v>80</v>
      </c>
      <c r="D124" s="31" t="s">
        <v>268</v>
      </c>
      <c r="E124" s="31" t="s">
        <v>107</v>
      </c>
      <c r="F124" s="31" t="s">
        <v>256</v>
      </c>
      <c r="G124" s="31" t="s">
        <v>196</v>
      </c>
      <c r="H124" s="31" t="s">
        <v>109</v>
      </c>
      <c r="I124" s="31" t="s">
        <v>210</v>
      </c>
      <c r="J124" s="31" t="s">
        <v>111</v>
      </c>
      <c r="K124" s="31" t="s">
        <v>266</v>
      </c>
      <c r="L124" s="31" t="s">
        <v>211</v>
      </c>
      <c r="M124" s="31" t="s">
        <v>113</v>
      </c>
      <c r="N124" s="31" t="s">
        <v>109</v>
      </c>
      <c r="O124" s="31" t="s">
        <v>196</v>
      </c>
      <c r="P124" s="31" t="s">
        <v>223</v>
      </c>
      <c r="Q124" s="31" t="s">
        <v>84</v>
      </c>
      <c r="R124" s="32" t="s">
        <v>176</v>
      </c>
    </row>
    <row r="125" spans="1:18" ht="16.05" customHeight="1" thickBot="1" x14ac:dyDescent="0.35">
      <c r="A125" s="107" t="s">
        <v>493</v>
      </c>
      <c r="B125" s="34" t="s">
        <v>103</v>
      </c>
      <c r="C125" s="35" t="s">
        <v>271</v>
      </c>
      <c r="D125" s="35" t="s">
        <v>103</v>
      </c>
      <c r="E125" s="35" t="s">
        <v>197</v>
      </c>
      <c r="F125" s="35" t="s">
        <v>211</v>
      </c>
      <c r="G125" s="35" t="s">
        <v>271</v>
      </c>
      <c r="H125" s="35" t="s">
        <v>105</v>
      </c>
      <c r="I125" s="35" t="s">
        <v>84</v>
      </c>
      <c r="J125" s="35" t="s">
        <v>103</v>
      </c>
      <c r="K125" s="35" t="s">
        <v>107</v>
      </c>
      <c r="L125" s="35" t="s">
        <v>176</v>
      </c>
      <c r="M125" s="35" t="s">
        <v>196</v>
      </c>
      <c r="N125" s="35" t="s">
        <v>172</v>
      </c>
      <c r="O125" s="35" t="s">
        <v>111</v>
      </c>
      <c r="P125" s="35" t="s">
        <v>198</v>
      </c>
      <c r="Q125" s="35" t="s">
        <v>131</v>
      </c>
      <c r="R125" s="37" t="s">
        <v>168</v>
      </c>
    </row>
    <row r="126" spans="1:18" ht="15.6" thickTop="1" thickBot="1" x14ac:dyDescent="0.35">
      <c r="A126" s="105"/>
      <c r="B126" s="39"/>
      <c r="C126" s="39"/>
      <c r="D126" s="39"/>
      <c r="E126" s="39"/>
      <c r="F126" s="39"/>
      <c r="G126" s="39"/>
      <c r="H126" s="39"/>
      <c r="I126" s="39"/>
      <c r="J126" s="39"/>
      <c r="K126" s="39"/>
      <c r="L126" s="39"/>
      <c r="M126" s="39"/>
      <c r="N126" s="39"/>
      <c r="O126" s="39"/>
      <c r="P126" s="39"/>
      <c r="Q126" s="39"/>
      <c r="R126" s="39"/>
    </row>
    <row r="127" spans="1:18" ht="22.2" customHeight="1" thickTop="1" x14ac:dyDescent="0.3">
      <c r="A127" s="150" t="s">
        <v>640</v>
      </c>
      <c r="B127" s="175"/>
      <c r="C127" s="175"/>
      <c r="D127" s="175"/>
      <c r="E127" s="175"/>
      <c r="F127" s="175"/>
      <c r="G127" s="175"/>
      <c r="H127" s="175"/>
      <c r="I127" s="175"/>
      <c r="J127" s="175"/>
      <c r="K127" s="175"/>
      <c r="L127" s="175"/>
      <c r="M127" s="175"/>
      <c r="N127" s="67"/>
      <c r="O127" s="67"/>
      <c r="P127" s="86"/>
      <c r="Q127" s="86"/>
      <c r="R127" s="87"/>
    </row>
    <row r="128" spans="1:18" x14ac:dyDescent="0.3">
      <c r="A128" s="23" t="s">
        <v>609</v>
      </c>
      <c r="B128" s="24"/>
      <c r="C128" s="24"/>
      <c r="D128" s="24"/>
      <c r="E128" s="24"/>
      <c r="F128" s="24"/>
      <c r="G128" s="24"/>
      <c r="H128" s="24"/>
      <c r="I128" s="24"/>
      <c r="J128" s="24"/>
      <c r="K128" s="24"/>
      <c r="L128" s="24"/>
      <c r="M128" s="24"/>
      <c r="N128" s="24"/>
      <c r="O128" s="24"/>
      <c r="P128" s="24"/>
      <c r="Q128" s="24"/>
      <c r="R128" s="25"/>
    </row>
    <row r="129" spans="1:18" x14ac:dyDescent="0.3">
      <c r="A129" s="176" t="s">
        <v>641</v>
      </c>
      <c r="B129" s="26"/>
      <c r="C129" s="155" t="s">
        <v>610</v>
      </c>
      <c r="D129" s="155"/>
      <c r="E129" s="155" t="s">
        <v>611</v>
      </c>
      <c r="F129" s="155"/>
      <c r="G129" s="155"/>
      <c r="H129" s="155"/>
      <c r="I129" s="155" t="s">
        <v>612</v>
      </c>
      <c r="J129" s="155"/>
      <c r="K129" s="155"/>
      <c r="L129" s="155"/>
      <c r="M129" s="156" t="s">
        <v>613</v>
      </c>
      <c r="N129" s="157"/>
      <c r="O129" s="158"/>
      <c r="P129" s="156" t="s">
        <v>614</v>
      </c>
      <c r="Q129" s="157"/>
      <c r="R129" s="166"/>
    </row>
    <row r="130" spans="1:18" ht="46.8" customHeight="1" x14ac:dyDescent="0.3">
      <c r="A130" s="176"/>
      <c r="B130" s="26" t="s">
        <v>615</v>
      </c>
      <c r="C130" s="26" t="s">
        <v>2</v>
      </c>
      <c r="D130" s="26" t="s">
        <v>3</v>
      </c>
      <c r="E130" s="26" t="s">
        <v>616</v>
      </c>
      <c r="F130" s="26" t="s">
        <v>617</v>
      </c>
      <c r="G130" s="26" t="s">
        <v>618</v>
      </c>
      <c r="H130" s="26" t="s">
        <v>619</v>
      </c>
      <c r="I130" s="26" t="s">
        <v>8</v>
      </c>
      <c r="J130" s="26" t="s">
        <v>9</v>
      </c>
      <c r="K130" s="26" t="s">
        <v>10</v>
      </c>
      <c r="L130" s="26" t="s">
        <v>11</v>
      </c>
      <c r="M130" s="27" t="s">
        <v>620</v>
      </c>
      <c r="N130" s="26" t="s">
        <v>621</v>
      </c>
      <c r="O130" s="26" t="s">
        <v>622</v>
      </c>
      <c r="P130" s="27" t="s">
        <v>623</v>
      </c>
      <c r="Q130" s="26" t="s">
        <v>16</v>
      </c>
      <c r="R130" s="28" t="s">
        <v>17</v>
      </c>
    </row>
    <row r="131" spans="1:18" ht="15.6" x14ac:dyDescent="0.3">
      <c r="A131" s="106" t="s">
        <v>506</v>
      </c>
      <c r="B131" s="30" t="s">
        <v>102</v>
      </c>
      <c r="C131" s="31" t="s">
        <v>254</v>
      </c>
      <c r="D131" s="31" t="s">
        <v>307</v>
      </c>
      <c r="E131" s="31" t="s">
        <v>102</v>
      </c>
      <c r="F131" s="31" t="s">
        <v>253</v>
      </c>
      <c r="G131" s="31" t="s">
        <v>102</v>
      </c>
      <c r="H131" s="31" t="s">
        <v>104</v>
      </c>
      <c r="I131" s="31" t="s">
        <v>334</v>
      </c>
      <c r="J131" s="31" t="s">
        <v>253</v>
      </c>
      <c r="K131" s="31" t="s">
        <v>250</v>
      </c>
      <c r="L131" s="31" t="s">
        <v>197</v>
      </c>
      <c r="M131" s="31" t="s">
        <v>269</v>
      </c>
      <c r="N131" s="31" t="s">
        <v>512</v>
      </c>
      <c r="O131" s="31" t="s">
        <v>223</v>
      </c>
      <c r="P131" s="31" t="s">
        <v>198</v>
      </c>
      <c r="Q131" s="31" t="s">
        <v>133</v>
      </c>
      <c r="R131" s="32" t="s">
        <v>513</v>
      </c>
    </row>
    <row r="132" spans="1:18" ht="15.6" x14ac:dyDescent="0.3">
      <c r="A132" s="106" t="s">
        <v>521</v>
      </c>
      <c r="B132" s="30" t="s">
        <v>112</v>
      </c>
      <c r="C132" s="31" t="s">
        <v>112</v>
      </c>
      <c r="D132" s="31" t="s">
        <v>112</v>
      </c>
      <c r="E132" s="31" t="s">
        <v>133</v>
      </c>
      <c r="F132" s="31" t="s">
        <v>134</v>
      </c>
      <c r="G132" s="31" t="s">
        <v>256</v>
      </c>
      <c r="H132" s="31" t="s">
        <v>223</v>
      </c>
      <c r="I132" s="31" t="s">
        <v>111</v>
      </c>
      <c r="J132" s="31" t="s">
        <v>112</v>
      </c>
      <c r="K132" s="31" t="s">
        <v>112</v>
      </c>
      <c r="L132" s="31" t="s">
        <v>223</v>
      </c>
      <c r="M132" s="31" t="s">
        <v>112</v>
      </c>
      <c r="N132" s="31" t="s">
        <v>131</v>
      </c>
      <c r="O132" s="31" t="s">
        <v>80</v>
      </c>
      <c r="P132" s="31" t="s">
        <v>132</v>
      </c>
      <c r="Q132" s="31" t="s">
        <v>266</v>
      </c>
      <c r="R132" s="32" t="s">
        <v>80</v>
      </c>
    </row>
    <row r="133" spans="1:18" ht="15.6" x14ac:dyDescent="0.3">
      <c r="A133" s="106" t="s">
        <v>523</v>
      </c>
      <c r="B133" s="100">
        <v>0.04</v>
      </c>
      <c r="C133" s="31" t="s">
        <v>131</v>
      </c>
      <c r="D133" s="31" t="s">
        <v>132</v>
      </c>
      <c r="E133" s="101">
        <v>0.01</v>
      </c>
      <c r="F133" s="31" t="s">
        <v>133</v>
      </c>
      <c r="G133" s="101">
        <v>0.05</v>
      </c>
      <c r="H133" s="31" t="s">
        <v>136</v>
      </c>
      <c r="I133" s="31" t="s">
        <v>134</v>
      </c>
      <c r="J133" s="31" t="s">
        <v>132</v>
      </c>
      <c r="K133" s="101">
        <v>0.01</v>
      </c>
      <c r="L133" s="31" t="s">
        <v>131</v>
      </c>
      <c r="M133" s="31" t="s">
        <v>136</v>
      </c>
      <c r="N133" s="31" t="s">
        <v>131</v>
      </c>
      <c r="O133" s="101">
        <v>0.04</v>
      </c>
      <c r="P133" s="31" t="s">
        <v>136</v>
      </c>
      <c r="Q133" s="31" t="s">
        <v>194</v>
      </c>
      <c r="R133" s="32" t="s">
        <v>131</v>
      </c>
    </row>
    <row r="134" spans="1:18" ht="15.6" x14ac:dyDescent="0.3">
      <c r="A134" s="106" t="s">
        <v>517</v>
      </c>
      <c r="B134" s="30" t="s">
        <v>195</v>
      </c>
      <c r="C134" s="31" t="s">
        <v>270</v>
      </c>
      <c r="D134" s="31" t="s">
        <v>112</v>
      </c>
      <c r="E134" s="31" t="s">
        <v>105</v>
      </c>
      <c r="F134" s="31" t="s">
        <v>80</v>
      </c>
      <c r="G134" s="31" t="s">
        <v>193</v>
      </c>
      <c r="H134" s="31" t="s">
        <v>211</v>
      </c>
      <c r="I134" s="31" t="s">
        <v>113</v>
      </c>
      <c r="J134" s="31" t="s">
        <v>270</v>
      </c>
      <c r="K134" s="31" t="s">
        <v>268</v>
      </c>
      <c r="L134" s="31" t="s">
        <v>111</v>
      </c>
      <c r="M134" s="31" t="s">
        <v>193</v>
      </c>
      <c r="N134" s="31" t="s">
        <v>198</v>
      </c>
      <c r="O134" s="31" t="s">
        <v>267</v>
      </c>
      <c r="P134" s="31" t="s">
        <v>103</v>
      </c>
      <c r="Q134" s="31" t="s">
        <v>108</v>
      </c>
      <c r="R134" s="32" t="s">
        <v>136</v>
      </c>
    </row>
    <row r="135" spans="1:18" ht="15" customHeight="1" thickBot="1" x14ac:dyDescent="0.35">
      <c r="A135" s="107" t="s">
        <v>514</v>
      </c>
      <c r="B135" s="34" t="s">
        <v>251</v>
      </c>
      <c r="C135" s="35" t="s">
        <v>271</v>
      </c>
      <c r="D135" s="35" t="s">
        <v>254</v>
      </c>
      <c r="E135" s="35" t="s">
        <v>109</v>
      </c>
      <c r="F135" s="35" t="s">
        <v>250</v>
      </c>
      <c r="G135" s="35" t="s">
        <v>251</v>
      </c>
      <c r="H135" s="35" t="s">
        <v>196</v>
      </c>
      <c r="I135" s="35" t="s">
        <v>271</v>
      </c>
      <c r="J135" s="35" t="s">
        <v>271</v>
      </c>
      <c r="K135" s="35" t="s">
        <v>270</v>
      </c>
      <c r="L135" s="35" t="s">
        <v>250</v>
      </c>
      <c r="M135" s="35" t="s">
        <v>78</v>
      </c>
      <c r="N135" s="35" t="s">
        <v>134</v>
      </c>
      <c r="O135" s="35" t="s">
        <v>108</v>
      </c>
      <c r="P135" s="35" t="s">
        <v>169</v>
      </c>
      <c r="Q135" s="35" t="s">
        <v>256</v>
      </c>
      <c r="R135" s="37" t="s">
        <v>224</v>
      </c>
    </row>
    <row r="136" spans="1:18" ht="15.6" thickTop="1" thickBot="1" x14ac:dyDescent="0.35">
      <c r="A136" s="105"/>
      <c r="B136" s="39"/>
      <c r="C136" s="39"/>
      <c r="D136" s="39"/>
      <c r="E136" s="39"/>
      <c r="F136" s="39"/>
      <c r="G136" s="39"/>
      <c r="H136" s="39"/>
      <c r="I136" s="39"/>
      <c r="J136" s="39"/>
      <c r="K136" s="39"/>
      <c r="L136" s="39"/>
      <c r="M136" s="39"/>
      <c r="N136" s="39"/>
      <c r="O136" s="39"/>
      <c r="P136" s="39"/>
      <c r="Q136" s="39"/>
      <c r="R136" s="39"/>
    </row>
    <row r="137" spans="1:18" ht="21" customHeight="1" thickTop="1" x14ac:dyDescent="0.3">
      <c r="A137" s="150" t="s">
        <v>640</v>
      </c>
      <c r="B137" s="175"/>
      <c r="C137" s="175"/>
      <c r="D137" s="175"/>
      <c r="E137" s="175"/>
      <c r="F137" s="175"/>
      <c r="G137" s="175"/>
      <c r="H137" s="175"/>
      <c r="I137" s="175"/>
      <c r="J137" s="175"/>
      <c r="K137" s="175"/>
      <c r="L137" s="175"/>
      <c r="M137" s="175"/>
      <c r="N137" s="67"/>
      <c r="O137" s="67"/>
      <c r="P137" s="86"/>
      <c r="Q137" s="86"/>
      <c r="R137" s="87"/>
    </row>
    <row r="138" spans="1:18" ht="15" customHeight="1" x14ac:dyDescent="0.3">
      <c r="A138" s="23" t="s">
        <v>609</v>
      </c>
      <c r="B138" s="24"/>
      <c r="C138" s="24"/>
      <c r="D138" s="24"/>
      <c r="E138" s="24"/>
      <c r="F138" s="24"/>
      <c r="G138" s="24"/>
      <c r="H138" s="24"/>
      <c r="I138" s="24"/>
      <c r="J138" s="24"/>
      <c r="K138" s="24"/>
      <c r="L138" s="24"/>
      <c r="M138" s="24"/>
      <c r="N138" s="24"/>
      <c r="O138" s="24"/>
      <c r="P138" s="24"/>
      <c r="Q138" s="24"/>
      <c r="R138" s="25"/>
    </row>
    <row r="139" spans="1:18" x14ac:dyDescent="0.3">
      <c r="A139" s="176" t="s">
        <v>642</v>
      </c>
      <c r="B139" s="26"/>
      <c r="C139" s="155" t="s">
        <v>610</v>
      </c>
      <c r="D139" s="155"/>
      <c r="E139" s="155" t="s">
        <v>611</v>
      </c>
      <c r="F139" s="155"/>
      <c r="G139" s="155"/>
      <c r="H139" s="155"/>
      <c r="I139" s="155" t="s">
        <v>612</v>
      </c>
      <c r="J139" s="155"/>
      <c r="K139" s="155"/>
      <c r="L139" s="155"/>
      <c r="M139" s="156" t="s">
        <v>613</v>
      </c>
      <c r="N139" s="157"/>
      <c r="O139" s="158"/>
      <c r="P139" s="156" t="s">
        <v>614</v>
      </c>
      <c r="Q139" s="157"/>
      <c r="R139" s="166"/>
    </row>
    <row r="140" spans="1:18" ht="46.8" customHeight="1" x14ac:dyDescent="0.3">
      <c r="A140" s="176"/>
      <c r="B140" s="26" t="s">
        <v>615</v>
      </c>
      <c r="C140" s="26" t="s">
        <v>2</v>
      </c>
      <c r="D140" s="26" t="s">
        <v>3</v>
      </c>
      <c r="E140" s="26" t="s">
        <v>616</v>
      </c>
      <c r="F140" s="26" t="s">
        <v>617</v>
      </c>
      <c r="G140" s="26" t="s">
        <v>618</v>
      </c>
      <c r="H140" s="26" t="s">
        <v>619</v>
      </c>
      <c r="I140" s="26" t="s">
        <v>8</v>
      </c>
      <c r="J140" s="26" t="s">
        <v>9</v>
      </c>
      <c r="K140" s="26" t="s">
        <v>10</v>
      </c>
      <c r="L140" s="26" t="s">
        <v>11</v>
      </c>
      <c r="M140" s="27" t="s">
        <v>620</v>
      </c>
      <c r="N140" s="26" t="s">
        <v>621</v>
      </c>
      <c r="O140" s="26" t="s">
        <v>622</v>
      </c>
      <c r="P140" s="27" t="s">
        <v>623</v>
      </c>
      <c r="Q140" s="26" t="s">
        <v>16</v>
      </c>
      <c r="R140" s="28" t="s">
        <v>17</v>
      </c>
    </row>
    <row r="141" spans="1:18" ht="16.05" customHeight="1" x14ac:dyDescent="0.3">
      <c r="A141" s="106" t="s">
        <v>506</v>
      </c>
      <c r="B141" s="30" t="s">
        <v>106</v>
      </c>
      <c r="C141" s="31" t="s">
        <v>254</v>
      </c>
      <c r="D141" s="31" t="s">
        <v>361</v>
      </c>
      <c r="E141" s="31" t="s">
        <v>107</v>
      </c>
      <c r="F141" s="31" t="s">
        <v>254</v>
      </c>
      <c r="G141" s="31" t="s">
        <v>102</v>
      </c>
      <c r="H141" s="31" t="s">
        <v>167</v>
      </c>
      <c r="I141" s="31" t="s">
        <v>252</v>
      </c>
      <c r="J141" s="31" t="s">
        <v>253</v>
      </c>
      <c r="K141" s="31" t="s">
        <v>334</v>
      </c>
      <c r="L141" s="31" t="s">
        <v>197</v>
      </c>
      <c r="M141" s="31" t="s">
        <v>80</v>
      </c>
      <c r="N141" s="31" t="s">
        <v>531</v>
      </c>
      <c r="O141" s="31" t="s">
        <v>111</v>
      </c>
      <c r="P141" s="31" t="s">
        <v>224</v>
      </c>
      <c r="Q141" s="31" t="s">
        <v>131</v>
      </c>
      <c r="R141" s="32" t="s">
        <v>513</v>
      </c>
    </row>
    <row r="142" spans="1:18" ht="16.05" customHeight="1" x14ac:dyDescent="0.3">
      <c r="A142" s="106" t="s">
        <v>521</v>
      </c>
      <c r="B142" s="30" t="s">
        <v>132</v>
      </c>
      <c r="C142" s="31" t="s">
        <v>132</v>
      </c>
      <c r="D142" s="31" t="s">
        <v>132</v>
      </c>
      <c r="E142" s="31" t="s">
        <v>136</v>
      </c>
      <c r="F142" s="31" t="s">
        <v>135</v>
      </c>
      <c r="G142" s="31" t="s">
        <v>132</v>
      </c>
      <c r="H142" s="31" t="s">
        <v>133</v>
      </c>
      <c r="I142" s="31" t="s">
        <v>132</v>
      </c>
      <c r="J142" s="31" t="s">
        <v>132</v>
      </c>
      <c r="K142" s="31" t="s">
        <v>131</v>
      </c>
      <c r="L142" s="31" t="s">
        <v>198</v>
      </c>
      <c r="M142" s="31" t="s">
        <v>136</v>
      </c>
      <c r="N142" s="31" t="s">
        <v>132</v>
      </c>
      <c r="O142" s="31" t="s">
        <v>132</v>
      </c>
      <c r="P142" s="31" t="s">
        <v>224</v>
      </c>
      <c r="Q142" s="31" t="s">
        <v>112</v>
      </c>
      <c r="R142" s="32" t="s">
        <v>133</v>
      </c>
    </row>
    <row r="143" spans="1:18" ht="16.05" customHeight="1" x14ac:dyDescent="0.3">
      <c r="A143" s="106" t="s">
        <v>523</v>
      </c>
      <c r="B143" s="30" t="s">
        <v>136</v>
      </c>
      <c r="C143" s="31" t="s">
        <v>136</v>
      </c>
      <c r="D143" s="31" t="s">
        <v>132</v>
      </c>
      <c r="E143" s="101">
        <v>0.02</v>
      </c>
      <c r="F143" s="31" t="s">
        <v>132</v>
      </c>
      <c r="G143" s="31" t="s">
        <v>136</v>
      </c>
      <c r="H143" s="101">
        <v>0.02</v>
      </c>
      <c r="I143" s="31" t="s">
        <v>131</v>
      </c>
      <c r="J143" s="101">
        <v>0.03</v>
      </c>
      <c r="K143" s="31" t="s">
        <v>198</v>
      </c>
      <c r="L143" s="101">
        <v>0.02</v>
      </c>
      <c r="M143" s="101">
        <v>0.06</v>
      </c>
      <c r="N143" s="31" t="s">
        <v>136</v>
      </c>
      <c r="O143" s="31" t="s">
        <v>136</v>
      </c>
      <c r="P143" s="31" t="s">
        <v>135</v>
      </c>
      <c r="Q143" s="101">
        <v>0.16</v>
      </c>
      <c r="R143" s="32" t="s">
        <v>136</v>
      </c>
    </row>
    <row r="144" spans="1:18" ht="16.05" customHeight="1" x14ac:dyDescent="0.3">
      <c r="A144" s="106" t="s">
        <v>517</v>
      </c>
      <c r="B144" s="30" t="s">
        <v>134</v>
      </c>
      <c r="C144" s="31" t="s">
        <v>111</v>
      </c>
      <c r="D144" s="31" t="s">
        <v>133</v>
      </c>
      <c r="E144" s="31" t="s">
        <v>136</v>
      </c>
      <c r="F144" s="31" t="s">
        <v>112</v>
      </c>
      <c r="G144" s="31" t="s">
        <v>134</v>
      </c>
      <c r="H144" s="31" t="s">
        <v>111</v>
      </c>
      <c r="I144" s="31" t="s">
        <v>111</v>
      </c>
      <c r="J144" s="31" t="s">
        <v>133</v>
      </c>
      <c r="K144" s="31" t="s">
        <v>134</v>
      </c>
      <c r="L144" s="31" t="s">
        <v>134</v>
      </c>
      <c r="M144" s="31" t="s">
        <v>210</v>
      </c>
      <c r="N144" s="31" t="s">
        <v>198</v>
      </c>
      <c r="O144" s="31" t="s">
        <v>256</v>
      </c>
      <c r="P144" s="31" t="s">
        <v>131</v>
      </c>
      <c r="Q144" s="31" t="s">
        <v>270</v>
      </c>
      <c r="R144" s="32" t="s">
        <v>133</v>
      </c>
    </row>
    <row r="145" spans="1:18" ht="16.05" customHeight="1" thickBot="1" x14ac:dyDescent="0.35">
      <c r="A145" s="107" t="s">
        <v>514</v>
      </c>
      <c r="B145" s="34" t="s">
        <v>104</v>
      </c>
      <c r="C145" s="35" t="s">
        <v>76</v>
      </c>
      <c r="D145" s="35" t="s">
        <v>250</v>
      </c>
      <c r="E145" s="35" t="s">
        <v>171</v>
      </c>
      <c r="F145" s="35" t="s">
        <v>76</v>
      </c>
      <c r="G145" s="35" t="s">
        <v>167</v>
      </c>
      <c r="H145" s="35" t="s">
        <v>107</v>
      </c>
      <c r="I145" s="35" t="s">
        <v>108</v>
      </c>
      <c r="J145" s="35" t="s">
        <v>78</v>
      </c>
      <c r="K145" s="35" t="s">
        <v>307</v>
      </c>
      <c r="L145" s="35" t="s">
        <v>171</v>
      </c>
      <c r="M145" s="35" t="s">
        <v>443</v>
      </c>
      <c r="N145" s="35" t="s">
        <v>111</v>
      </c>
      <c r="O145" s="35" t="s">
        <v>472</v>
      </c>
      <c r="P145" s="35" t="s">
        <v>527</v>
      </c>
      <c r="Q145" s="35" t="s">
        <v>361</v>
      </c>
      <c r="R145" s="37" t="s">
        <v>131</v>
      </c>
    </row>
    <row r="146" spans="1:18" ht="15.6" thickTop="1" thickBot="1" x14ac:dyDescent="0.35">
      <c r="A146" s="105"/>
      <c r="B146" s="39"/>
      <c r="C146" s="39"/>
      <c r="D146" s="39"/>
      <c r="E146" s="39"/>
      <c r="F146" s="39"/>
      <c r="G146" s="39"/>
      <c r="H146" s="39"/>
      <c r="I146" s="39"/>
      <c r="J146" s="39"/>
      <c r="K146" s="39"/>
      <c r="L146" s="39"/>
      <c r="M146" s="39"/>
      <c r="N146" s="39"/>
      <c r="O146" s="39"/>
      <c r="P146" s="39"/>
      <c r="Q146" s="39"/>
      <c r="R146" s="39"/>
    </row>
    <row r="147" spans="1:18" ht="21.6" customHeight="1" thickTop="1" x14ac:dyDescent="0.3">
      <c r="A147" s="150" t="s">
        <v>640</v>
      </c>
      <c r="B147" s="175"/>
      <c r="C147" s="175"/>
      <c r="D147" s="175"/>
      <c r="E147" s="175"/>
      <c r="F147" s="175"/>
      <c r="G147" s="175"/>
      <c r="H147" s="175"/>
      <c r="I147" s="175"/>
      <c r="J147" s="175"/>
      <c r="K147" s="175"/>
      <c r="L147" s="175"/>
      <c r="M147" s="175"/>
      <c r="N147" s="67"/>
      <c r="O147" s="67"/>
      <c r="P147" s="86"/>
      <c r="Q147" s="86"/>
      <c r="R147" s="87"/>
    </row>
    <row r="148" spans="1:18" x14ac:dyDescent="0.3">
      <c r="A148" s="23" t="s">
        <v>609</v>
      </c>
      <c r="B148" s="24"/>
      <c r="C148" s="24"/>
      <c r="D148" s="24"/>
      <c r="E148" s="24"/>
      <c r="F148" s="24"/>
      <c r="G148" s="24"/>
      <c r="H148" s="24"/>
      <c r="I148" s="24"/>
      <c r="J148" s="24"/>
      <c r="K148" s="24"/>
      <c r="L148" s="24"/>
      <c r="M148" s="24"/>
      <c r="N148" s="24"/>
      <c r="O148" s="24"/>
      <c r="P148" s="24"/>
      <c r="Q148" s="24"/>
      <c r="R148" s="25"/>
    </row>
    <row r="149" spans="1:18" x14ac:dyDescent="0.3">
      <c r="A149" s="176" t="s">
        <v>643</v>
      </c>
      <c r="B149" s="26"/>
      <c r="C149" s="155" t="s">
        <v>610</v>
      </c>
      <c r="D149" s="155"/>
      <c r="E149" s="155" t="s">
        <v>611</v>
      </c>
      <c r="F149" s="155"/>
      <c r="G149" s="155"/>
      <c r="H149" s="155"/>
      <c r="I149" s="155" t="s">
        <v>612</v>
      </c>
      <c r="J149" s="155"/>
      <c r="K149" s="155"/>
      <c r="L149" s="155"/>
      <c r="M149" s="156" t="s">
        <v>613</v>
      </c>
      <c r="N149" s="157"/>
      <c r="O149" s="158"/>
      <c r="P149" s="156" t="s">
        <v>614</v>
      </c>
      <c r="Q149" s="157"/>
      <c r="R149" s="166"/>
    </row>
    <row r="150" spans="1:18" ht="46.2" customHeight="1" x14ac:dyDescent="0.3">
      <c r="A150" s="176"/>
      <c r="B150" s="26" t="s">
        <v>615</v>
      </c>
      <c r="C150" s="26" t="s">
        <v>2</v>
      </c>
      <c r="D150" s="26" t="s">
        <v>3</v>
      </c>
      <c r="E150" s="26" t="s">
        <v>616</v>
      </c>
      <c r="F150" s="26" t="s">
        <v>617</v>
      </c>
      <c r="G150" s="26" t="s">
        <v>618</v>
      </c>
      <c r="H150" s="26" t="s">
        <v>619</v>
      </c>
      <c r="I150" s="26" t="s">
        <v>8</v>
      </c>
      <c r="J150" s="26" t="s">
        <v>9</v>
      </c>
      <c r="K150" s="26" t="s">
        <v>10</v>
      </c>
      <c r="L150" s="26" t="s">
        <v>11</v>
      </c>
      <c r="M150" s="27" t="s">
        <v>620</v>
      </c>
      <c r="N150" s="26" t="s">
        <v>621</v>
      </c>
      <c r="O150" s="26" t="s">
        <v>622</v>
      </c>
      <c r="P150" s="27" t="s">
        <v>623</v>
      </c>
      <c r="Q150" s="26" t="s">
        <v>16</v>
      </c>
      <c r="R150" s="28" t="s">
        <v>17</v>
      </c>
    </row>
    <row r="151" spans="1:18" ht="16.05" customHeight="1" x14ac:dyDescent="0.3">
      <c r="A151" s="106" t="s">
        <v>506</v>
      </c>
      <c r="B151" s="30" t="s">
        <v>167</v>
      </c>
      <c r="C151" s="31" t="s">
        <v>73</v>
      </c>
      <c r="D151" s="31" t="s">
        <v>74</v>
      </c>
      <c r="E151" s="31" t="s">
        <v>538</v>
      </c>
      <c r="F151" s="31" t="s">
        <v>102</v>
      </c>
      <c r="G151" s="31" t="s">
        <v>73</v>
      </c>
      <c r="H151" s="31" t="s">
        <v>258</v>
      </c>
      <c r="I151" s="31" t="s">
        <v>167</v>
      </c>
      <c r="J151" s="31" t="s">
        <v>197</v>
      </c>
      <c r="K151" s="31" t="s">
        <v>172</v>
      </c>
      <c r="L151" s="31" t="s">
        <v>102</v>
      </c>
      <c r="M151" s="31" t="s">
        <v>194</v>
      </c>
      <c r="N151" s="31" t="s">
        <v>531</v>
      </c>
      <c r="O151" s="31" t="s">
        <v>211</v>
      </c>
      <c r="P151" s="31" t="s">
        <v>111</v>
      </c>
      <c r="Q151" s="31" t="s">
        <v>196</v>
      </c>
      <c r="R151" s="32" t="s">
        <v>539</v>
      </c>
    </row>
    <row r="152" spans="1:18" ht="16.05" customHeight="1" x14ac:dyDescent="0.3">
      <c r="A152" s="106" t="s">
        <v>521</v>
      </c>
      <c r="B152" s="30" t="s">
        <v>210</v>
      </c>
      <c r="C152" s="31" t="s">
        <v>113</v>
      </c>
      <c r="D152" s="31" t="s">
        <v>223</v>
      </c>
      <c r="E152" s="31" t="s">
        <v>135</v>
      </c>
      <c r="F152" s="31" t="s">
        <v>256</v>
      </c>
      <c r="G152" s="31" t="s">
        <v>113</v>
      </c>
      <c r="H152" s="31" t="s">
        <v>113</v>
      </c>
      <c r="I152" s="31" t="s">
        <v>195</v>
      </c>
      <c r="J152" s="31" t="s">
        <v>223</v>
      </c>
      <c r="K152" s="31" t="s">
        <v>111</v>
      </c>
      <c r="L152" s="31" t="s">
        <v>256</v>
      </c>
      <c r="M152" s="31" t="s">
        <v>193</v>
      </c>
      <c r="N152" s="31" t="s">
        <v>132</v>
      </c>
      <c r="O152" s="31" t="s">
        <v>109</v>
      </c>
      <c r="P152" s="31" t="s">
        <v>196</v>
      </c>
      <c r="Q152" s="31" t="s">
        <v>361</v>
      </c>
      <c r="R152" s="32" t="s">
        <v>111</v>
      </c>
    </row>
    <row r="153" spans="1:18" ht="16.05" customHeight="1" x14ac:dyDescent="0.3">
      <c r="A153" s="106" t="s">
        <v>523</v>
      </c>
      <c r="B153" s="30" t="s">
        <v>256</v>
      </c>
      <c r="C153" s="101">
        <v>0.13</v>
      </c>
      <c r="D153" s="101">
        <v>7.0000000000000007E-2</v>
      </c>
      <c r="E153" s="31" t="s">
        <v>135</v>
      </c>
      <c r="F153" s="101">
        <v>0.11</v>
      </c>
      <c r="G153" s="101">
        <v>7.0000000000000007E-2</v>
      </c>
      <c r="H153" s="101">
        <v>0.25</v>
      </c>
      <c r="I153" s="101">
        <v>0.11</v>
      </c>
      <c r="J153" s="101">
        <v>0.26</v>
      </c>
      <c r="K153" s="31" t="s">
        <v>135</v>
      </c>
      <c r="L153" s="101">
        <v>0.08</v>
      </c>
      <c r="M153" s="31" t="s">
        <v>223</v>
      </c>
      <c r="N153" s="31" t="s">
        <v>132</v>
      </c>
      <c r="O153" s="101">
        <v>0.15</v>
      </c>
      <c r="P153" s="101">
        <v>0.14000000000000001</v>
      </c>
      <c r="Q153" s="101">
        <v>0.4</v>
      </c>
      <c r="R153" s="102">
        <v>0.03</v>
      </c>
    </row>
    <row r="154" spans="1:18" ht="16.05" customHeight="1" x14ac:dyDescent="0.3">
      <c r="A154" s="106" t="s">
        <v>517</v>
      </c>
      <c r="B154" s="30" t="s">
        <v>111</v>
      </c>
      <c r="C154" s="31" t="s">
        <v>112</v>
      </c>
      <c r="D154" s="31" t="s">
        <v>111</v>
      </c>
      <c r="E154" s="31" t="s">
        <v>132</v>
      </c>
      <c r="F154" s="31" t="s">
        <v>111</v>
      </c>
      <c r="G154" s="31" t="s">
        <v>210</v>
      </c>
      <c r="H154" s="31" t="s">
        <v>135</v>
      </c>
      <c r="I154" s="31" t="s">
        <v>111</v>
      </c>
      <c r="J154" s="31" t="s">
        <v>133</v>
      </c>
      <c r="K154" s="31" t="s">
        <v>223</v>
      </c>
      <c r="L154" s="31" t="s">
        <v>111</v>
      </c>
      <c r="M154" s="31" t="s">
        <v>109</v>
      </c>
      <c r="N154" s="31" t="s">
        <v>198</v>
      </c>
      <c r="O154" s="31" t="s">
        <v>80</v>
      </c>
      <c r="P154" s="31" t="s">
        <v>195</v>
      </c>
      <c r="Q154" s="31" t="s">
        <v>198</v>
      </c>
      <c r="R154" s="32" t="s">
        <v>224</v>
      </c>
    </row>
    <row r="155" spans="1:18" ht="16.05" customHeight="1" thickBot="1" x14ac:dyDescent="0.35">
      <c r="A155" s="107" t="s">
        <v>514</v>
      </c>
      <c r="B155" s="34" t="s">
        <v>176</v>
      </c>
      <c r="C155" s="35" t="s">
        <v>194</v>
      </c>
      <c r="D155" s="35" t="s">
        <v>270</v>
      </c>
      <c r="E155" s="35" t="s">
        <v>109</v>
      </c>
      <c r="F155" s="35" t="s">
        <v>267</v>
      </c>
      <c r="G155" s="35" t="s">
        <v>269</v>
      </c>
      <c r="H155" s="35" t="s">
        <v>134</v>
      </c>
      <c r="I155" s="35" t="s">
        <v>113</v>
      </c>
      <c r="J155" s="35" t="s">
        <v>266</v>
      </c>
      <c r="K155" s="35" t="s">
        <v>269</v>
      </c>
      <c r="L155" s="35" t="s">
        <v>105</v>
      </c>
      <c r="M155" s="35" t="s">
        <v>106</v>
      </c>
      <c r="N155" s="35" t="s">
        <v>134</v>
      </c>
      <c r="O155" s="35" t="s">
        <v>271</v>
      </c>
      <c r="P155" s="35" t="s">
        <v>307</v>
      </c>
      <c r="Q155" s="35" t="s">
        <v>198</v>
      </c>
      <c r="R155" s="37" t="s">
        <v>224</v>
      </c>
    </row>
    <row r="156" spans="1:18" ht="15" thickTop="1" x14ac:dyDescent="0.3">
      <c r="A156" s="108"/>
      <c r="B156" s="39"/>
      <c r="C156" s="39"/>
      <c r="D156" s="39"/>
      <c r="E156" s="39"/>
      <c r="F156" s="39"/>
      <c r="G156" s="39"/>
      <c r="H156" s="39"/>
      <c r="I156" s="39"/>
      <c r="J156" s="39"/>
      <c r="K156" s="39"/>
      <c r="L156" s="39"/>
      <c r="M156" s="39"/>
      <c r="N156" s="39"/>
      <c r="O156" s="39"/>
      <c r="P156" s="39"/>
      <c r="Q156" s="39"/>
      <c r="R156" s="39"/>
    </row>
    <row r="157" spans="1:18" x14ac:dyDescent="0.3">
      <c r="A157" s="17"/>
      <c r="B157" s="180" t="s">
        <v>644</v>
      </c>
      <c r="C157" s="180"/>
      <c r="D157" s="180"/>
      <c r="E157" s="180"/>
      <c r="F157" s="180"/>
      <c r="G157" s="180"/>
      <c r="H157" s="180"/>
      <c r="I157" s="180"/>
      <c r="J157" s="109" t="s">
        <v>645</v>
      </c>
      <c r="K157" s="110"/>
      <c r="L157" s="110"/>
      <c r="M157" s="17"/>
      <c r="N157" s="17"/>
      <c r="O157" s="17"/>
      <c r="P157" s="17"/>
      <c r="Q157" s="17"/>
      <c r="R157" s="17"/>
    </row>
    <row r="158" spans="1:18" ht="14.4" customHeight="1" x14ac:dyDescent="0.3">
      <c r="A158" s="17"/>
      <c r="B158" s="180"/>
      <c r="C158" s="180"/>
      <c r="D158" s="180"/>
      <c r="E158" s="180"/>
      <c r="F158" s="180"/>
      <c r="G158" s="180"/>
      <c r="H158" s="180"/>
      <c r="I158" s="180"/>
      <c r="J158" s="148" t="s">
        <v>646</v>
      </c>
      <c r="K158" s="148"/>
      <c r="L158" s="148"/>
      <c r="M158" s="148"/>
      <c r="N158" s="148"/>
      <c r="O158" s="148"/>
      <c r="P158" s="148"/>
      <c r="Q158" s="17"/>
      <c r="R158" s="17"/>
    </row>
    <row r="159" spans="1:18" x14ac:dyDescent="0.3">
      <c r="A159" s="17"/>
      <c r="B159" s="180"/>
      <c r="C159" s="180"/>
      <c r="D159" s="180"/>
      <c r="E159" s="180"/>
      <c r="F159" s="180"/>
      <c r="G159" s="180"/>
      <c r="H159" s="180"/>
      <c r="I159" s="180"/>
      <c r="J159" s="148"/>
      <c r="K159" s="148"/>
      <c r="L159" s="148"/>
      <c r="M159" s="148"/>
      <c r="N159" s="148"/>
      <c r="O159" s="148"/>
      <c r="P159" s="148"/>
      <c r="Q159" s="17"/>
      <c r="R159" s="17"/>
    </row>
    <row r="160" spans="1:18" x14ac:dyDescent="0.3">
      <c r="A160" s="17"/>
      <c r="B160" s="180"/>
      <c r="C160" s="180"/>
      <c r="D160" s="180"/>
      <c r="E160" s="180"/>
      <c r="F160" s="180"/>
      <c r="G160" s="180"/>
      <c r="H160" s="180"/>
      <c r="I160" s="180"/>
      <c r="J160" s="148"/>
      <c r="K160" s="148"/>
      <c r="L160" s="148"/>
      <c r="M160" s="148"/>
      <c r="N160" s="148"/>
      <c r="O160" s="148"/>
      <c r="P160" s="148"/>
      <c r="Q160" s="17"/>
      <c r="R160" s="17"/>
    </row>
    <row r="161" spans="1:18" x14ac:dyDescent="0.3">
      <c r="A161" s="17"/>
      <c r="B161" s="180"/>
      <c r="C161" s="180"/>
      <c r="D161" s="180"/>
      <c r="E161" s="180"/>
      <c r="F161" s="180"/>
      <c r="G161" s="180"/>
      <c r="H161" s="180"/>
      <c r="I161" s="180"/>
      <c r="J161" s="148"/>
      <c r="K161" s="148"/>
      <c r="L161" s="148"/>
      <c r="M161" s="148"/>
      <c r="N161" s="148"/>
      <c r="O161" s="148"/>
      <c r="P161" s="148"/>
      <c r="Q161" s="17"/>
      <c r="R161" s="17"/>
    </row>
    <row r="162" spans="1:18" x14ac:dyDescent="0.3">
      <c r="A162" s="17"/>
      <c r="B162" s="180"/>
      <c r="C162" s="180"/>
      <c r="D162" s="180"/>
      <c r="E162" s="180"/>
      <c r="F162" s="180"/>
      <c r="G162" s="180"/>
      <c r="H162" s="180"/>
      <c r="I162" s="180"/>
      <c r="J162" s="148"/>
      <c r="K162" s="148"/>
      <c r="L162" s="148"/>
      <c r="M162" s="148"/>
      <c r="N162" s="148"/>
      <c r="O162" s="148"/>
      <c r="P162" s="148"/>
      <c r="Q162" s="17"/>
      <c r="R162" s="17"/>
    </row>
    <row r="163" spans="1:18" x14ac:dyDescent="0.3">
      <c r="A163" s="17"/>
      <c r="B163" s="180"/>
      <c r="C163" s="180"/>
      <c r="D163" s="180"/>
      <c r="E163" s="180"/>
      <c r="F163" s="180"/>
      <c r="G163" s="180"/>
      <c r="H163" s="180"/>
      <c r="I163" s="180"/>
      <c r="J163" s="181" t="s">
        <v>651</v>
      </c>
      <c r="K163" s="182"/>
      <c r="L163" s="182"/>
      <c r="M163" s="182"/>
      <c r="N163" s="182"/>
      <c r="O163" s="182"/>
      <c r="P163" s="182"/>
      <c r="Q163" s="182"/>
      <c r="R163" s="17"/>
    </row>
    <row r="164" spans="1:18" x14ac:dyDescent="0.3">
      <c r="B164" s="148" t="s">
        <v>652</v>
      </c>
      <c r="C164" s="149"/>
      <c r="D164" s="149"/>
      <c r="E164" s="149"/>
      <c r="F164" s="149"/>
      <c r="G164" s="149"/>
      <c r="H164" s="149"/>
      <c r="I164" s="149"/>
    </row>
    <row r="165" spans="1:18" ht="14.4" customHeight="1" x14ac:dyDescent="0.3">
      <c r="B165" s="149"/>
      <c r="C165" s="149"/>
      <c r="D165" s="149"/>
      <c r="E165" s="149"/>
      <c r="F165" s="149"/>
      <c r="G165" s="149"/>
      <c r="H165" s="149"/>
      <c r="I165" s="149"/>
    </row>
    <row r="166" spans="1:18" ht="14.4" customHeight="1" x14ac:dyDescent="0.3">
      <c r="B166" s="149"/>
      <c r="C166" s="149"/>
      <c r="D166" s="149"/>
      <c r="E166" s="149"/>
      <c r="F166" s="149"/>
      <c r="G166" s="149"/>
      <c r="H166" s="149"/>
      <c r="I166" s="149"/>
    </row>
    <row r="167" spans="1:18" x14ac:dyDescent="0.3">
      <c r="B167" s="149"/>
      <c r="C167" s="149"/>
      <c r="D167" s="149"/>
      <c r="E167" s="149"/>
      <c r="F167" s="149"/>
      <c r="G167" s="149"/>
      <c r="H167" s="149"/>
      <c r="I167" s="149"/>
    </row>
    <row r="168" spans="1:18" x14ac:dyDescent="0.3">
      <c r="B168" s="149"/>
      <c r="C168" s="149"/>
      <c r="D168" s="149"/>
      <c r="E168" s="149"/>
      <c r="F168" s="149"/>
      <c r="G168" s="149"/>
      <c r="H168" s="149"/>
      <c r="I168" s="149"/>
    </row>
    <row r="169" spans="1:18" x14ac:dyDescent="0.3">
      <c r="B169" s="149"/>
      <c r="C169" s="149"/>
      <c r="D169" s="149"/>
      <c r="E169" s="149"/>
      <c r="F169" s="149"/>
      <c r="G169" s="149"/>
      <c r="H169" s="149"/>
      <c r="I169" s="149"/>
    </row>
    <row r="170" spans="1:18" x14ac:dyDescent="0.3">
      <c r="B170" s="149"/>
      <c r="C170" s="149"/>
      <c r="D170" s="149"/>
      <c r="E170" s="149"/>
      <c r="F170" s="149"/>
      <c r="G170" s="149"/>
      <c r="H170" s="149"/>
      <c r="I170" s="149"/>
    </row>
    <row r="171" spans="1:18" x14ac:dyDescent="0.3">
      <c r="B171" s="149"/>
      <c r="C171" s="149"/>
      <c r="D171" s="149"/>
      <c r="E171" s="149"/>
      <c r="F171" s="149"/>
      <c r="G171" s="149"/>
      <c r="H171" s="149"/>
      <c r="I171" s="149"/>
    </row>
    <row r="172" spans="1:18" x14ac:dyDescent="0.3">
      <c r="B172" s="149"/>
      <c r="C172" s="149"/>
      <c r="D172" s="149"/>
      <c r="E172" s="149"/>
      <c r="F172" s="149"/>
      <c r="G172" s="149"/>
      <c r="H172" s="149"/>
      <c r="I172" s="149"/>
    </row>
    <row r="173" spans="1:18" x14ac:dyDescent="0.3">
      <c r="B173" s="149"/>
      <c r="C173" s="149"/>
      <c r="D173" s="149"/>
      <c r="E173" s="149"/>
      <c r="F173" s="149"/>
      <c r="G173" s="149"/>
      <c r="H173" s="149"/>
      <c r="I173" s="149"/>
    </row>
    <row r="174" spans="1:18" x14ac:dyDescent="0.3">
      <c r="B174" s="18"/>
      <c r="C174" s="18"/>
      <c r="D174" s="18"/>
      <c r="E174" s="18"/>
      <c r="F174" s="18"/>
      <c r="G174" s="18"/>
      <c r="H174" s="18"/>
      <c r="I174" s="18"/>
    </row>
  </sheetData>
  <sheetProtection algorithmName="SHA-512" hashValue="zrO3AnHiljGQ7AkqSxhDJ/Ng0deV3VLTWkje7bigpDrMtaVgaICILJkuK9RvDnNivokE/c9Y5WRJIvEffnAczw==" saltValue="wWflVZIer+I3jdkVv18yDg==" spinCount="100000" sheet="1" objects="1" scenarios="1"/>
  <mergeCells count="113">
    <mergeCell ref="A129:A130"/>
    <mergeCell ref="C129:D129"/>
    <mergeCell ref="E129:H129"/>
    <mergeCell ref="I129:L129"/>
    <mergeCell ref="M129:O129"/>
    <mergeCell ref="P129:R129"/>
    <mergeCell ref="A127:M127"/>
    <mergeCell ref="A137:M137"/>
    <mergeCell ref="B157:I163"/>
    <mergeCell ref="J158:P162"/>
    <mergeCell ref="P139:R139"/>
    <mergeCell ref="A149:A150"/>
    <mergeCell ref="C149:D149"/>
    <mergeCell ref="E149:H149"/>
    <mergeCell ref="I149:L149"/>
    <mergeCell ref="M149:O149"/>
    <mergeCell ref="P149:R149"/>
    <mergeCell ref="A147:M147"/>
    <mergeCell ref="J163:Q163"/>
    <mergeCell ref="A139:A140"/>
    <mergeCell ref="C139:D139"/>
    <mergeCell ref="E139:H139"/>
    <mergeCell ref="I139:L139"/>
    <mergeCell ref="M139:O139"/>
    <mergeCell ref="A117:O117"/>
    <mergeCell ref="A119:A120"/>
    <mergeCell ref="C119:D119"/>
    <mergeCell ref="E119:H119"/>
    <mergeCell ref="I119:L119"/>
    <mergeCell ref="M119:O119"/>
    <mergeCell ref="P99:R99"/>
    <mergeCell ref="A107:O107"/>
    <mergeCell ref="A109:A110"/>
    <mergeCell ref="C109:D109"/>
    <mergeCell ref="E109:H109"/>
    <mergeCell ref="I109:L109"/>
    <mergeCell ref="M109:O109"/>
    <mergeCell ref="P109:R109"/>
    <mergeCell ref="P119:R119"/>
    <mergeCell ref="A97:O97"/>
    <mergeCell ref="A99:A100"/>
    <mergeCell ref="C99:D99"/>
    <mergeCell ref="E99:H99"/>
    <mergeCell ref="I99:L99"/>
    <mergeCell ref="M99:O99"/>
    <mergeCell ref="P79:R79"/>
    <mergeCell ref="A87:O87"/>
    <mergeCell ref="A89:A90"/>
    <mergeCell ref="C89:D89"/>
    <mergeCell ref="E89:H89"/>
    <mergeCell ref="I89:L89"/>
    <mergeCell ref="M89:O89"/>
    <mergeCell ref="P89:R89"/>
    <mergeCell ref="A77:O77"/>
    <mergeCell ref="A79:A80"/>
    <mergeCell ref="C79:D79"/>
    <mergeCell ref="E79:H79"/>
    <mergeCell ref="I79:L79"/>
    <mergeCell ref="M79:O79"/>
    <mergeCell ref="P61:R61"/>
    <mergeCell ref="A64:A65"/>
    <mergeCell ref="A69:A70"/>
    <mergeCell ref="C69:D69"/>
    <mergeCell ref="E69:H69"/>
    <mergeCell ref="I69:L69"/>
    <mergeCell ref="M69:O69"/>
    <mergeCell ref="P69:R69"/>
    <mergeCell ref="A67:K67"/>
    <mergeCell ref="A25:O26"/>
    <mergeCell ref="A28:A29"/>
    <mergeCell ref="C28:D28"/>
    <mergeCell ref="E28:H28"/>
    <mergeCell ref="I28:L28"/>
    <mergeCell ref="M28:O28"/>
    <mergeCell ref="P28:R28"/>
    <mergeCell ref="A61:A62"/>
    <mergeCell ref="C61:D61"/>
    <mergeCell ref="E61:H61"/>
    <mergeCell ref="I61:L61"/>
    <mergeCell ref="M61:O61"/>
    <mergeCell ref="P40:R40"/>
    <mergeCell ref="A52:A53"/>
    <mergeCell ref="C52:D52"/>
    <mergeCell ref="E52:H52"/>
    <mergeCell ref="I52:L52"/>
    <mergeCell ref="M52:O52"/>
    <mergeCell ref="P52:R52"/>
    <mergeCell ref="A49:J50"/>
    <mergeCell ref="A59:K59"/>
    <mergeCell ref="B164:I173"/>
    <mergeCell ref="A13:O14"/>
    <mergeCell ref="A16:A17"/>
    <mergeCell ref="C16:D16"/>
    <mergeCell ref="E16:H16"/>
    <mergeCell ref="I16:L16"/>
    <mergeCell ref="M16:O16"/>
    <mergeCell ref="B1:Q1"/>
    <mergeCell ref="A2:R2"/>
    <mergeCell ref="B3:P3"/>
    <mergeCell ref="A7:A8"/>
    <mergeCell ref="C7:D7"/>
    <mergeCell ref="E7:H7"/>
    <mergeCell ref="I7:L7"/>
    <mergeCell ref="M7:O7"/>
    <mergeCell ref="P7:R7"/>
    <mergeCell ref="A4:M5"/>
    <mergeCell ref="A37:O38"/>
    <mergeCell ref="A40:A41"/>
    <mergeCell ref="C40:D40"/>
    <mergeCell ref="E40:H40"/>
    <mergeCell ref="I40:L40"/>
    <mergeCell ref="M40:O40"/>
    <mergeCell ref="P16:R16"/>
  </mergeCells>
  <pageMargins left="0.7" right="0.7" top="0.75" bottom="0.75" header="0.3" footer="0.3"/>
  <pageSetup paperSize="9" orientation="portrait" r:id="rId1"/>
  <ignoredErrors>
    <ignoredError sqref="B9:R11 B19:R23 C18:R18 B30:R32 B42:R43 B55:R57 C54:R54 B63:R64 B72:R75 C71:R71 B81:R85 B91:R95 B101:R105 B111:R115 B121:R125 B131:R135 B141:R145 B151:R15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8"/>
  <sheetViews>
    <sheetView showGridLines="0" zoomScale="92" zoomScaleNormal="92" workbookViewId="0"/>
  </sheetViews>
  <sheetFormatPr defaultRowHeight="14.4" x14ac:dyDescent="0.3"/>
  <cols>
    <col min="1" max="1" width="39.44140625" customWidth="1"/>
    <col min="2" max="18" width="10.6640625" customWidth="1"/>
  </cols>
  <sheetData>
    <row r="1" spans="1:18" ht="18" x14ac:dyDescent="0.35">
      <c r="A1" s="113" t="str">
        <f>HYPERLINK("#Contents!A1","Return to Index")</f>
        <v>Return to Index</v>
      </c>
      <c r="B1" s="183" t="s">
        <v>602</v>
      </c>
      <c r="C1" s="184"/>
      <c r="D1" s="184"/>
      <c r="E1" s="184"/>
      <c r="F1" s="184"/>
      <c r="G1" s="184"/>
      <c r="H1" s="184"/>
      <c r="I1" s="184"/>
      <c r="J1" s="184"/>
      <c r="K1" s="184"/>
      <c r="L1" s="184"/>
      <c r="M1" s="184"/>
      <c r="N1" s="184"/>
      <c r="O1" s="185"/>
    </row>
    <row r="2" spans="1:18" ht="40.799999999999997" customHeight="1" x14ac:dyDescent="0.3">
      <c r="A2" s="187" t="s">
        <v>544</v>
      </c>
      <c r="B2" s="188"/>
      <c r="C2" s="188"/>
      <c r="D2" s="188"/>
      <c r="E2" s="188"/>
      <c r="F2" s="188"/>
      <c r="G2" s="188"/>
      <c r="H2" s="188"/>
      <c r="I2" s="188"/>
      <c r="J2" s="188"/>
      <c r="K2" s="188"/>
      <c r="L2" s="188"/>
      <c r="M2" s="188"/>
      <c r="N2" s="188"/>
      <c r="O2" s="188"/>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35</v>
      </c>
    </row>
    <row r="8" spans="1:18" ht="20.100000000000001" customHeight="1" x14ac:dyDescent="0.3">
      <c r="A8" s="7" t="s">
        <v>52</v>
      </c>
      <c r="B8" s="6" t="s">
        <v>53</v>
      </c>
      <c r="C8" s="6" t="s">
        <v>54</v>
      </c>
      <c r="D8" s="6" t="s">
        <v>55</v>
      </c>
      <c r="E8" s="6" t="s">
        <v>56</v>
      </c>
      <c r="F8" s="6" t="s">
        <v>57</v>
      </c>
      <c r="G8" s="6" t="s">
        <v>58</v>
      </c>
      <c r="H8" s="6" t="s">
        <v>59</v>
      </c>
      <c r="I8" s="6" t="s">
        <v>60</v>
      </c>
      <c r="J8" s="6" t="s">
        <v>61</v>
      </c>
      <c r="K8" s="6" t="s">
        <v>62</v>
      </c>
      <c r="L8" s="6" t="s">
        <v>63</v>
      </c>
      <c r="M8" s="6" t="s">
        <v>64</v>
      </c>
      <c r="N8" s="6" t="s">
        <v>65</v>
      </c>
      <c r="O8" s="6" t="s">
        <v>66</v>
      </c>
      <c r="P8" s="6" t="s">
        <v>67</v>
      </c>
      <c r="Q8" s="6" t="s">
        <v>68</v>
      </c>
      <c r="R8" s="6" t="s">
        <v>69</v>
      </c>
    </row>
    <row r="9" spans="1:18" ht="20.100000000000001" customHeight="1" x14ac:dyDescent="0.3">
      <c r="A9" s="4" t="s">
        <v>70</v>
      </c>
      <c r="B9" s="5" t="s">
        <v>71</v>
      </c>
      <c r="C9" s="5" t="s">
        <v>72</v>
      </c>
      <c r="D9" s="5" t="s">
        <v>73</v>
      </c>
      <c r="E9" s="5" t="s">
        <v>74</v>
      </c>
      <c r="F9" s="5" t="s">
        <v>75</v>
      </c>
      <c r="G9" s="5" t="s">
        <v>75</v>
      </c>
      <c r="H9" s="5" t="s">
        <v>76</v>
      </c>
      <c r="I9" s="5" t="s">
        <v>77</v>
      </c>
      <c r="J9" s="5" t="s">
        <v>75</v>
      </c>
      <c r="K9" s="5" t="s">
        <v>78</v>
      </c>
      <c r="L9" s="5" t="s">
        <v>71</v>
      </c>
      <c r="M9" s="5" t="s">
        <v>79</v>
      </c>
      <c r="N9" s="5" t="s">
        <v>80</v>
      </c>
      <c r="O9" s="5" t="s">
        <v>81</v>
      </c>
      <c r="P9" s="5" t="s">
        <v>82</v>
      </c>
      <c r="Q9" s="5" t="s">
        <v>83</v>
      </c>
      <c r="R9" s="5" t="s">
        <v>84</v>
      </c>
    </row>
    <row r="10" spans="1:18" ht="20.100000000000001" customHeight="1" x14ac:dyDescent="0.3">
      <c r="A10" s="7" t="s">
        <v>85</v>
      </c>
      <c r="B10" s="6" t="s">
        <v>86</v>
      </c>
      <c r="C10" s="6" t="s">
        <v>87</v>
      </c>
      <c r="D10" s="6" t="s">
        <v>60</v>
      </c>
      <c r="E10" s="6" t="s">
        <v>88</v>
      </c>
      <c r="F10" s="6" t="s">
        <v>27</v>
      </c>
      <c r="G10" s="6" t="s">
        <v>89</v>
      </c>
      <c r="H10" s="6" t="s">
        <v>90</v>
      </c>
      <c r="I10" s="6" t="s">
        <v>91</v>
      </c>
      <c r="J10" s="6" t="s">
        <v>92</v>
      </c>
      <c r="K10" s="6" t="s">
        <v>93</v>
      </c>
      <c r="L10" s="6" t="s">
        <v>94</v>
      </c>
      <c r="M10" s="6" t="s">
        <v>95</v>
      </c>
      <c r="N10" s="6" t="s">
        <v>96</v>
      </c>
      <c r="O10" s="6" t="s">
        <v>97</v>
      </c>
      <c r="P10" s="6" t="s">
        <v>98</v>
      </c>
      <c r="Q10" s="6" t="s">
        <v>99</v>
      </c>
      <c r="R10" s="6" t="s">
        <v>100</v>
      </c>
    </row>
    <row r="11" spans="1:18" ht="20.100000000000001" customHeight="1" x14ac:dyDescent="0.3">
      <c r="A11" s="4" t="s">
        <v>101</v>
      </c>
      <c r="B11" s="5" t="s">
        <v>102</v>
      </c>
      <c r="C11" s="5" t="s">
        <v>103</v>
      </c>
      <c r="D11" s="5" t="s">
        <v>74</v>
      </c>
      <c r="E11" s="5" t="s">
        <v>104</v>
      </c>
      <c r="F11" s="5" t="s">
        <v>105</v>
      </c>
      <c r="G11" s="5" t="s">
        <v>106</v>
      </c>
      <c r="H11" s="5" t="s">
        <v>73</v>
      </c>
      <c r="I11" s="5" t="s">
        <v>102</v>
      </c>
      <c r="J11" s="5" t="s">
        <v>107</v>
      </c>
      <c r="K11" s="5" t="s">
        <v>108</v>
      </c>
      <c r="L11" s="5" t="s">
        <v>107</v>
      </c>
      <c r="M11" s="5" t="s">
        <v>109</v>
      </c>
      <c r="N11" s="5" t="s">
        <v>110</v>
      </c>
      <c r="O11" s="5" t="s">
        <v>111</v>
      </c>
      <c r="P11" s="5" t="s">
        <v>112</v>
      </c>
      <c r="Q11" s="5" t="s">
        <v>113</v>
      </c>
      <c r="R11" s="5" t="s">
        <v>114</v>
      </c>
    </row>
    <row r="12" spans="1:18" ht="20.100000000000001" customHeight="1" x14ac:dyDescent="0.3">
      <c r="A12" s="7" t="s">
        <v>115</v>
      </c>
      <c r="B12" s="6" t="s">
        <v>56</v>
      </c>
      <c r="C12" s="6" t="s">
        <v>116</v>
      </c>
      <c r="D12" s="6" t="s">
        <v>117</v>
      </c>
      <c r="E12" s="6" t="s">
        <v>118</v>
      </c>
      <c r="F12" s="6" t="s">
        <v>119</v>
      </c>
      <c r="G12" s="6" t="s">
        <v>120</v>
      </c>
      <c r="H12" s="6" t="s">
        <v>121</v>
      </c>
      <c r="I12" s="6" t="s">
        <v>95</v>
      </c>
      <c r="J12" s="6" t="s">
        <v>122</v>
      </c>
      <c r="K12" s="6" t="s">
        <v>123</v>
      </c>
      <c r="L12" s="6" t="s">
        <v>124</v>
      </c>
      <c r="M12" s="6" t="s">
        <v>125</v>
      </c>
      <c r="N12" s="6" t="s">
        <v>126</v>
      </c>
      <c r="O12" s="6" t="s">
        <v>127</v>
      </c>
      <c r="P12" s="6" t="s">
        <v>128</v>
      </c>
      <c r="Q12" s="6" t="s">
        <v>129</v>
      </c>
      <c r="R12" s="6" t="s">
        <v>99</v>
      </c>
    </row>
    <row r="13" spans="1:18" ht="20.100000000000001" customHeight="1" x14ac:dyDescent="0.3">
      <c r="A13" s="4" t="s">
        <v>130</v>
      </c>
      <c r="B13" s="5" t="s">
        <v>131</v>
      </c>
      <c r="C13" s="5" t="s">
        <v>132</v>
      </c>
      <c r="D13" s="5" t="s">
        <v>133</v>
      </c>
      <c r="E13" s="5" t="s">
        <v>132</v>
      </c>
      <c r="F13" s="5" t="s">
        <v>134</v>
      </c>
      <c r="G13" s="5" t="s">
        <v>131</v>
      </c>
      <c r="H13" s="5" t="s">
        <v>135</v>
      </c>
      <c r="I13" s="5" t="s">
        <v>131</v>
      </c>
      <c r="J13" s="5" t="s">
        <v>131</v>
      </c>
      <c r="K13" s="5" t="s">
        <v>132</v>
      </c>
      <c r="L13" s="5" t="s">
        <v>111</v>
      </c>
      <c r="M13" s="5" t="s">
        <v>80</v>
      </c>
      <c r="N13" s="5" t="s">
        <v>136</v>
      </c>
      <c r="O13" s="5" t="s">
        <v>131</v>
      </c>
      <c r="P13" s="5" t="s">
        <v>111</v>
      </c>
      <c r="Q13" s="5" t="s">
        <v>136</v>
      </c>
      <c r="R13" s="5" t="s">
        <v>135</v>
      </c>
    </row>
    <row r="15" spans="1:18" x14ac:dyDescent="0.3">
      <c r="A15" s="8" t="s">
        <v>596</v>
      </c>
      <c r="B15" s="8" t="s">
        <v>594</v>
      </c>
    </row>
    <row r="16" spans="1:18" x14ac:dyDescent="0.3">
      <c r="A16" t="str">
        <f>A9</f>
        <v>YES - I would support a 2nd EU Referendum %</v>
      </c>
      <c r="B16" s="10">
        <v>0.56000000000000005</v>
      </c>
    </row>
    <row r="17" spans="1:2" x14ac:dyDescent="0.3">
      <c r="A17" t="str">
        <f>A13</f>
        <v>Don't Know/Not Sure %</v>
      </c>
      <c r="B17" s="10">
        <v>0.05</v>
      </c>
    </row>
    <row r="18" spans="1:2" x14ac:dyDescent="0.3">
      <c r="A18" t="str">
        <f>A11</f>
        <v>NO - I would oppose a 2nd EU Referendum %</v>
      </c>
      <c r="B18" s="10">
        <v>0.39</v>
      </c>
    </row>
  </sheetData>
  <sheetProtection algorithmName="SHA-512" hashValue="+FTwPqoDHMYivE0T8PlpWbkesu/sfBNgj2Uk5sq5M59Vwq0DWxJhJCynKSNYy9JyORhdmPZg401dqcobBHePfA==" saltValue="vYoqgi5P+hjUtL+GRo7t8w==" spinCount="100000" sheet="1" objects="1" scenarios="1"/>
  <mergeCells count="7">
    <mergeCell ref="B1:O1"/>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3" numberStoredAsText="1"/>
    <ignoredError sqref="A1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7"/>
  <sheetViews>
    <sheetView zoomScale="83" zoomScaleNormal="83" workbookViewId="0"/>
  </sheetViews>
  <sheetFormatPr defaultColWidth="9.109375" defaultRowHeight="14.4" x14ac:dyDescent="0.3"/>
  <cols>
    <col min="1" max="1" width="121.109375" style="8" customWidth="1"/>
    <col min="2" max="18" width="10.6640625" style="8" customWidth="1"/>
    <col min="19" max="16384" width="9.109375" style="8"/>
  </cols>
  <sheetData>
    <row r="1" spans="1:18" ht="18" x14ac:dyDescent="0.35">
      <c r="A1" s="113" t="str">
        <f>HYPERLINK("#Contents!A1","Return to Index")</f>
        <v>Return to Index</v>
      </c>
      <c r="B1" s="183" t="s">
        <v>602</v>
      </c>
      <c r="C1" s="184"/>
      <c r="D1" s="184"/>
      <c r="E1" s="184"/>
      <c r="F1" s="184"/>
      <c r="G1" s="184"/>
      <c r="H1" s="184"/>
      <c r="I1" s="184"/>
      <c r="J1" s="184"/>
      <c r="K1" s="184"/>
      <c r="L1" s="184"/>
      <c r="M1" s="184"/>
      <c r="N1" s="184"/>
      <c r="O1" s="185"/>
    </row>
    <row r="2" spans="1:18" ht="27" customHeight="1" x14ac:dyDescent="0.3">
      <c r="A2" s="189" t="s">
        <v>655</v>
      </c>
      <c r="B2" s="190"/>
      <c r="C2" s="190"/>
      <c r="D2" s="190"/>
      <c r="E2" s="190"/>
      <c r="F2" s="190"/>
      <c r="G2" s="190"/>
      <c r="H2" s="190"/>
      <c r="I2" s="190"/>
      <c r="J2" s="190"/>
      <c r="K2" s="190"/>
      <c r="L2" s="190"/>
      <c r="M2" s="190"/>
      <c r="N2" s="190"/>
      <c r="O2" s="190"/>
    </row>
    <row r="4" spans="1:18" x14ac:dyDescent="0.3">
      <c r="A4" s="9"/>
      <c r="B4" s="9"/>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37</v>
      </c>
      <c r="D7" s="5" t="s">
        <v>144</v>
      </c>
      <c r="E7" s="5" t="s">
        <v>29</v>
      </c>
      <c r="F7" s="5" t="s">
        <v>40</v>
      </c>
      <c r="G7" s="5" t="s">
        <v>41</v>
      </c>
      <c r="H7" s="5" t="s">
        <v>42</v>
      </c>
      <c r="I7" s="5" t="s">
        <v>295</v>
      </c>
      <c r="J7" s="5" t="s">
        <v>146</v>
      </c>
      <c r="K7" s="5" t="s">
        <v>434</v>
      </c>
      <c r="L7" s="5" t="s">
        <v>147</v>
      </c>
      <c r="M7" s="5" t="s">
        <v>47</v>
      </c>
      <c r="N7" s="5" t="s">
        <v>296</v>
      </c>
      <c r="O7" s="5" t="s">
        <v>234</v>
      </c>
      <c r="P7" s="5" t="s">
        <v>297</v>
      </c>
      <c r="Q7" s="5" t="s">
        <v>51</v>
      </c>
      <c r="R7" s="5" t="s">
        <v>149</v>
      </c>
    </row>
    <row r="8" spans="1:18" ht="20.100000000000001" customHeight="1" x14ac:dyDescent="0.3">
      <c r="A8" s="7" t="s">
        <v>570</v>
      </c>
      <c r="B8" s="6" t="s">
        <v>26</v>
      </c>
      <c r="C8" s="6" t="s">
        <v>151</v>
      </c>
      <c r="D8" s="6" t="s">
        <v>152</v>
      </c>
      <c r="E8" s="6" t="s">
        <v>153</v>
      </c>
      <c r="F8" s="6" t="s">
        <v>154</v>
      </c>
      <c r="G8" s="6" t="s">
        <v>155</v>
      </c>
      <c r="H8" s="6" t="s">
        <v>156</v>
      </c>
      <c r="I8" s="6" t="s">
        <v>157</v>
      </c>
      <c r="J8" s="6" t="s">
        <v>34</v>
      </c>
      <c r="K8" s="6" t="s">
        <v>158</v>
      </c>
      <c r="L8" s="6" t="s">
        <v>159</v>
      </c>
      <c r="M8" s="6" t="s">
        <v>153</v>
      </c>
      <c r="N8" s="6" t="s">
        <v>160</v>
      </c>
      <c r="O8" s="6" t="s">
        <v>161</v>
      </c>
      <c r="P8" s="6" t="s">
        <v>162</v>
      </c>
      <c r="Q8" s="6" t="s">
        <v>163</v>
      </c>
      <c r="R8" s="6" t="s">
        <v>164</v>
      </c>
    </row>
    <row r="9" spans="1:18" ht="20.100000000000001" customHeight="1" x14ac:dyDescent="0.3">
      <c r="A9" s="4" t="s">
        <v>571</v>
      </c>
      <c r="B9" s="121">
        <v>0.56000000000000005</v>
      </c>
      <c r="C9" s="5" t="s">
        <v>166</v>
      </c>
      <c r="D9" s="5" t="s">
        <v>167</v>
      </c>
      <c r="E9" s="5" t="s">
        <v>168</v>
      </c>
      <c r="F9" s="5" t="s">
        <v>169</v>
      </c>
      <c r="G9" s="5" t="s">
        <v>76</v>
      </c>
      <c r="H9" s="5" t="s">
        <v>74</v>
      </c>
      <c r="I9" s="5" t="s">
        <v>78</v>
      </c>
      <c r="J9" s="5" t="s">
        <v>170</v>
      </c>
      <c r="K9" s="5" t="s">
        <v>171</v>
      </c>
      <c r="L9" s="5" t="s">
        <v>77</v>
      </c>
      <c r="M9" s="5" t="s">
        <v>172</v>
      </c>
      <c r="N9" s="5" t="s">
        <v>112</v>
      </c>
      <c r="O9" s="5" t="s">
        <v>173</v>
      </c>
      <c r="P9" s="5" t="s">
        <v>174</v>
      </c>
      <c r="Q9" s="5" t="s">
        <v>175</v>
      </c>
      <c r="R9" s="5" t="s">
        <v>176</v>
      </c>
    </row>
    <row r="10" spans="1:18" ht="20.100000000000001" customHeight="1" x14ac:dyDescent="0.3">
      <c r="A10" s="7" t="s">
        <v>581</v>
      </c>
      <c r="B10" s="6" t="s">
        <v>342</v>
      </c>
      <c r="C10" s="6" t="s">
        <v>343</v>
      </c>
      <c r="D10" s="6" t="s">
        <v>344</v>
      </c>
      <c r="E10" s="6" t="s">
        <v>204</v>
      </c>
      <c r="F10" s="6" t="s">
        <v>245</v>
      </c>
      <c r="G10" s="6" t="s">
        <v>345</v>
      </c>
      <c r="H10" s="6" t="s">
        <v>94</v>
      </c>
      <c r="I10" s="6" t="s">
        <v>317</v>
      </c>
      <c r="J10" s="6" t="s">
        <v>65</v>
      </c>
      <c r="K10" s="6" t="s">
        <v>163</v>
      </c>
      <c r="L10" s="6" t="s">
        <v>276</v>
      </c>
      <c r="M10" s="6" t="s">
        <v>204</v>
      </c>
      <c r="N10" s="6" t="s">
        <v>308</v>
      </c>
      <c r="O10" s="6" t="s">
        <v>121</v>
      </c>
      <c r="P10" s="6" t="s">
        <v>99</v>
      </c>
      <c r="Q10" s="6" t="s">
        <v>190</v>
      </c>
      <c r="R10" s="6" t="s">
        <v>346</v>
      </c>
    </row>
    <row r="11" spans="1:18" ht="20.100000000000001" customHeight="1" x14ac:dyDescent="0.3">
      <c r="A11" s="4" t="s">
        <v>583</v>
      </c>
      <c r="B11" s="5" t="s">
        <v>176</v>
      </c>
      <c r="C11" s="5" t="s">
        <v>196</v>
      </c>
      <c r="D11" s="5" t="s">
        <v>271</v>
      </c>
      <c r="E11" s="5" t="s">
        <v>111</v>
      </c>
      <c r="F11" s="5" t="s">
        <v>193</v>
      </c>
      <c r="G11" s="5" t="s">
        <v>270</v>
      </c>
      <c r="H11" s="5" t="s">
        <v>271</v>
      </c>
      <c r="I11" s="5" t="s">
        <v>194</v>
      </c>
      <c r="J11" s="5" t="s">
        <v>271</v>
      </c>
      <c r="K11" s="5" t="s">
        <v>266</v>
      </c>
      <c r="L11" s="5" t="s">
        <v>109</v>
      </c>
      <c r="M11" s="5" t="s">
        <v>111</v>
      </c>
      <c r="N11" s="5" t="s">
        <v>258</v>
      </c>
      <c r="O11" s="5" t="s">
        <v>198</v>
      </c>
      <c r="P11" s="5" t="s">
        <v>135</v>
      </c>
      <c r="Q11" s="5" t="s">
        <v>132</v>
      </c>
      <c r="R11" s="5" t="s">
        <v>334</v>
      </c>
    </row>
    <row r="12" spans="1:18" ht="20.100000000000001" customHeight="1" x14ac:dyDescent="0.3">
      <c r="A12" s="7" t="s">
        <v>584</v>
      </c>
      <c r="B12" s="6" t="s">
        <v>319</v>
      </c>
      <c r="C12" s="6" t="s">
        <v>30</v>
      </c>
      <c r="D12" s="6" t="s">
        <v>320</v>
      </c>
      <c r="E12" s="6" t="s">
        <v>292</v>
      </c>
      <c r="F12" s="6" t="s">
        <v>183</v>
      </c>
      <c r="G12" s="6" t="s">
        <v>181</v>
      </c>
      <c r="H12" s="6" t="s">
        <v>95</v>
      </c>
      <c r="I12" s="6" t="s">
        <v>321</v>
      </c>
      <c r="J12" s="6" t="s">
        <v>206</v>
      </c>
      <c r="K12" s="6" t="s">
        <v>202</v>
      </c>
      <c r="L12" s="6" t="s">
        <v>187</v>
      </c>
      <c r="M12" s="6" t="s">
        <v>123</v>
      </c>
      <c r="N12" s="6" t="s">
        <v>322</v>
      </c>
      <c r="O12" s="6" t="s">
        <v>189</v>
      </c>
      <c r="P12" s="6" t="s">
        <v>121</v>
      </c>
      <c r="Q12" s="6" t="s">
        <v>214</v>
      </c>
      <c r="R12" s="6" t="s">
        <v>318</v>
      </c>
    </row>
    <row r="13" spans="1:18" ht="20.100000000000001" customHeight="1" x14ac:dyDescent="0.3">
      <c r="A13" s="4" t="s">
        <v>582</v>
      </c>
      <c r="B13" s="5" t="s">
        <v>210</v>
      </c>
      <c r="C13" s="5" t="s">
        <v>256</v>
      </c>
      <c r="D13" s="5" t="s">
        <v>196</v>
      </c>
      <c r="E13" s="5" t="s">
        <v>84</v>
      </c>
      <c r="F13" s="5" t="s">
        <v>256</v>
      </c>
      <c r="G13" s="5" t="s">
        <v>80</v>
      </c>
      <c r="H13" s="5" t="s">
        <v>223</v>
      </c>
      <c r="I13" s="5" t="s">
        <v>80</v>
      </c>
      <c r="J13" s="5" t="s">
        <v>133</v>
      </c>
      <c r="K13" s="5" t="s">
        <v>195</v>
      </c>
      <c r="L13" s="5" t="s">
        <v>196</v>
      </c>
      <c r="M13" s="5" t="s">
        <v>112</v>
      </c>
      <c r="N13" s="5" t="s">
        <v>103</v>
      </c>
      <c r="O13" s="5" t="s">
        <v>198</v>
      </c>
      <c r="P13" s="5" t="s">
        <v>198</v>
      </c>
      <c r="Q13" s="5" t="s">
        <v>135</v>
      </c>
      <c r="R13" s="5" t="s">
        <v>270</v>
      </c>
    </row>
    <row r="14" spans="1:18" ht="20.100000000000001" customHeight="1" x14ac:dyDescent="0.3">
      <c r="A14" s="7" t="s">
        <v>572</v>
      </c>
      <c r="B14" s="6" t="s">
        <v>68</v>
      </c>
      <c r="C14" s="6" t="s">
        <v>287</v>
      </c>
      <c r="D14" s="6" t="s">
        <v>276</v>
      </c>
      <c r="E14" s="6" t="s">
        <v>177</v>
      </c>
      <c r="F14" s="6" t="s">
        <v>226</v>
      </c>
      <c r="G14" s="6" t="s">
        <v>288</v>
      </c>
      <c r="H14" s="6" t="s">
        <v>288</v>
      </c>
      <c r="I14" s="6" t="s">
        <v>289</v>
      </c>
      <c r="J14" s="6" t="s">
        <v>177</v>
      </c>
      <c r="K14" s="6" t="s">
        <v>122</v>
      </c>
      <c r="L14" s="6" t="s">
        <v>121</v>
      </c>
      <c r="M14" s="6" t="s">
        <v>126</v>
      </c>
      <c r="N14" s="6" t="s">
        <v>290</v>
      </c>
      <c r="O14" s="6" t="s">
        <v>212</v>
      </c>
      <c r="P14" s="6" t="s">
        <v>226</v>
      </c>
      <c r="Q14" s="6" t="s">
        <v>118</v>
      </c>
      <c r="R14" s="6" t="s">
        <v>213</v>
      </c>
    </row>
    <row r="15" spans="1:18" ht="20.100000000000001" customHeight="1" x14ac:dyDescent="0.3">
      <c r="A15" s="4" t="s">
        <v>573</v>
      </c>
      <c r="B15" s="5" t="s">
        <v>133</v>
      </c>
      <c r="C15" s="5" t="s">
        <v>131</v>
      </c>
      <c r="D15" s="5" t="s">
        <v>134</v>
      </c>
      <c r="E15" s="5" t="s">
        <v>131</v>
      </c>
      <c r="F15" s="5" t="s">
        <v>131</v>
      </c>
      <c r="G15" s="5" t="s">
        <v>131</v>
      </c>
      <c r="H15" s="5" t="s">
        <v>111</v>
      </c>
      <c r="I15" s="5" t="s">
        <v>112</v>
      </c>
      <c r="J15" s="5" t="s">
        <v>136</v>
      </c>
      <c r="K15" s="5" t="s">
        <v>136</v>
      </c>
      <c r="L15" s="5" t="s">
        <v>136</v>
      </c>
      <c r="M15" s="5" t="s">
        <v>223</v>
      </c>
      <c r="N15" s="5" t="s">
        <v>132</v>
      </c>
      <c r="O15" s="5" t="s">
        <v>133</v>
      </c>
      <c r="P15" s="5" t="s">
        <v>132</v>
      </c>
      <c r="Q15" s="5" t="s">
        <v>133</v>
      </c>
      <c r="R15" s="5" t="s">
        <v>134</v>
      </c>
    </row>
    <row r="16" spans="1:18" ht="20.100000000000001" customHeight="1" x14ac:dyDescent="0.3">
      <c r="A16" s="7" t="s">
        <v>574</v>
      </c>
      <c r="B16" s="6" t="s">
        <v>117</v>
      </c>
      <c r="C16" s="6" t="s">
        <v>340</v>
      </c>
      <c r="D16" s="6" t="s">
        <v>126</v>
      </c>
      <c r="E16" s="6" t="s">
        <v>220</v>
      </c>
      <c r="F16" s="6" t="s">
        <v>225</v>
      </c>
      <c r="G16" s="6" t="s">
        <v>118</v>
      </c>
      <c r="H16" s="6" t="s">
        <v>218</v>
      </c>
      <c r="I16" s="6" t="s">
        <v>287</v>
      </c>
      <c r="J16" s="6" t="s">
        <v>220</v>
      </c>
      <c r="K16" s="6" t="s">
        <v>129</v>
      </c>
      <c r="L16" s="6" t="s">
        <v>129</v>
      </c>
      <c r="M16" s="6" t="s">
        <v>122</v>
      </c>
      <c r="N16" s="6" t="s">
        <v>116</v>
      </c>
      <c r="O16" s="6" t="s">
        <v>150</v>
      </c>
      <c r="P16" s="6" t="s">
        <v>122</v>
      </c>
      <c r="Q16" s="6" t="s">
        <v>118</v>
      </c>
      <c r="R16" s="6" t="s">
        <v>226</v>
      </c>
    </row>
    <row r="17" spans="1:18" ht="20.100000000000001" customHeight="1" x14ac:dyDescent="0.3">
      <c r="A17" s="4" t="s">
        <v>575</v>
      </c>
      <c r="B17" s="5" t="s">
        <v>136</v>
      </c>
      <c r="C17" s="5" t="s">
        <v>132</v>
      </c>
      <c r="D17" s="5" t="s">
        <v>135</v>
      </c>
      <c r="E17" s="5" t="s">
        <v>224</v>
      </c>
      <c r="F17" s="5" t="s">
        <v>131</v>
      </c>
      <c r="G17" s="5" t="s">
        <v>198</v>
      </c>
      <c r="H17" s="5" t="s">
        <v>136</v>
      </c>
      <c r="I17" s="5" t="s">
        <v>133</v>
      </c>
      <c r="J17" s="5" t="s">
        <v>224</v>
      </c>
      <c r="K17" s="5" t="s">
        <v>198</v>
      </c>
      <c r="L17" s="5" t="s">
        <v>198</v>
      </c>
      <c r="M17" s="5" t="s">
        <v>134</v>
      </c>
      <c r="N17" s="5" t="s">
        <v>131</v>
      </c>
      <c r="O17" s="5" t="s">
        <v>224</v>
      </c>
      <c r="P17" s="5" t="s">
        <v>135</v>
      </c>
      <c r="Q17" s="5" t="s">
        <v>131</v>
      </c>
      <c r="R17" s="5" t="s">
        <v>132</v>
      </c>
    </row>
    <row r="18" spans="1:18" ht="20.100000000000001" customHeight="1" x14ac:dyDescent="0.3">
      <c r="A18" s="7" t="s">
        <v>585</v>
      </c>
      <c r="B18" s="6" t="s">
        <v>215</v>
      </c>
      <c r="C18" s="6" t="s">
        <v>118</v>
      </c>
      <c r="D18" s="6" t="s">
        <v>124</v>
      </c>
      <c r="E18" s="6" t="s">
        <v>220</v>
      </c>
      <c r="F18" s="6" t="s">
        <v>129</v>
      </c>
      <c r="G18" s="6" t="s">
        <v>206</v>
      </c>
      <c r="H18" s="6" t="s">
        <v>190</v>
      </c>
      <c r="I18" s="6" t="s">
        <v>218</v>
      </c>
      <c r="J18" s="6" t="s">
        <v>214</v>
      </c>
      <c r="K18" s="6" t="s">
        <v>220</v>
      </c>
      <c r="L18" s="6" t="s">
        <v>122</v>
      </c>
      <c r="M18" s="6" t="s">
        <v>177</v>
      </c>
      <c r="N18" s="6" t="s">
        <v>123</v>
      </c>
      <c r="O18" s="6" t="s">
        <v>190</v>
      </c>
      <c r="P18" s="6" t="s">
        <v>177</v>
      </c>
      <c r="Q18" s="6" t="s">
        <v>118</v>
      </c>
      <c r="R18" s="6" t="s">
        <v>204</v>
      </c>
    </row>
    <row r="19" spans="1:18" ht="20.100000000000001" customHeight="1" x14ac:dyDescent="0.3">
      <c r="A19" s="4" t="s">
        <v>586</v>
      </c>
      <c r="B19" s="5" t="s">
        <v>135</v>
      </c>
      <c r="C19" s="5" t="s">
        <v>198</v>
      </c>
      <c r="D19" s="5" t="s">
        <v>136</v>
      </c>
      <c r="E19" s="5" t="s">
        <v>224</v>
      </c>
      <c r="F19" s="5" t="s">
        <v>198</v>
      </c>
      <c r="G19" s="5" t="s">
        <v>136</v>
      </c>
      <c r="H19" s="5" t="s">
        <v>198</v>
      </c>
      <c r="I19" s="5" t="s">
        <v>135</v>
      </c>
      <c r="J19" s="5" t="s">
        <v>198</v>
      </c>
      <c r="K19" s="5" t="s">
        <v>224</v>
      </c>
      <c r="L19" s="5" t="s">
        <v>131</v>
      </c>
      <c r="M19" s="5" t="s">
        <v>132</v>
      </c>
      <c r="N19" s="5" t="s">
        <v>135</v>
      </c>
      <c r="O19" s="5" t="s">
        <v>198</v>
      </c>
      <c r="P19" s="5" t="s">
        <v>198</v>
      </c>
      <c r="Q19" s="5" t="s">
        <v>131</v>
      </c>
      <c r="R19" s="5" t="s">
        <v>135</v>
      </c>
    </row>
    <row r="21" spans="1:18" x14ac:dyDescent="0.3">
      <c r="A21" s="8" t="s">
        <v>597</v>
      </c>
      <c r="B21" s="8" t="s">
        <v>594</v>
      </c>
    </row>
    <row r="22" spans="1:18" x14ac:dyDescent="0.3">
      <c r="A22" s="8" t="s">
        <v>574</v>
      </c>
      <c r="B22" s="10">
        <v>0.03</v>
      </c>
    </row>
    <row r="23" spans="1:18" x14ac:dyDescent="0.3">
      <c r="A23" s="8" t="s">
        <v>601</v>
      </c>
      <c r="B23" s="10">
        <v>0.21</v>
      </c>
    </row>
    <row r="24" spans="1:18" x14ac:dyDescent="0.3">
      <c r="A24" s="8" t="s">
        <v>598</v>
      </c>
      <c r="B24" s="10">
        <v>0.13</v>
      </c>
    </row>
    <row r="25" spans="1:18" x14ac:dyDescent="0.3">
      <c r="A25" s="8" t="s">
        <v>599</v>
      </c>
      <c r="B25" s="10">
        <v>0.06</v>
      </c>
    </row>
    <row r="26" spans="1:18" x14ac:dyDescent="0.3">
      <c r="A26" s="8" t="s">
        <v>600</v>
      </c>
      <c r="B26" s="10">
        <v>0.02</v>
      </c>
    </row>
    <row r="27" spans="1:18" x14ac:dyDescent="0.3">
      <c r="A27" s="8" t="s">
        <v>570</v>
      </c>
      <c r="B27" s="10">
        <v>0.56000000000000005</v>
      </c>
    </row>
  </sheetData>
  <sheetProtection algorithmName="SHA-512" hashValue="8QnTr0EkziA63cokguxWJJcFHTR+Qwqpe3SwAO6yW1BPN93hM+guMl5tnkD/9gf0kq8/wJE0JWxEzOzr3wmItQ==" saltValue="3ZZOIDiYrVCN2kT3MKLMlQ==" spinCount="100000" sheet="1" objects="1" scenarios="1"/>
  <autoFilter ref="A21:C27" xr:uid="{00000000-0009-0000-0000-000002000000}">
    <sortState ref="A22:C27">
      <sortCondition ref="C21:C27"/>
    </sortState>
  </autoFilter>
  <mergeCells count="7">
    <mergeCell ref="B1:O1"/>
    <mergeCell ref="P4:R4"/>
    <mergeCell ref="A2:O2"/>
    <mergeCell ref="C4:D4"/>
    <mergeCell ref="E4:H4"/>
    <mergeCell ref="I4:L4"/>
    <mergeCell ref="M4:O4"/>
  </mergeCells>
  <pageMargins left="0.7" right="0.7" top="0.75" bottom="0.75" header="0.3" footer="0.3"/>
  <ignoredErrors>
    <ignoredError sqref="B6:R8 B10:R19 C9:R9"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3"/>
  <sheetViews>
    <sheetView zoomScale="91" zoomScaleNormal="91" workbookViewId="0"/>
  </sheetViews>
  <sheetFormatPr defaultColWidth="9.109375" defaultRowHeight="14.4" x14ac:dyDescent="0.3"/>
  <cols>
    <col min="1" max="1" width="117.5546875" style="8" customWidth="1"/>
    <col min="2" max="18" width="10.6640625" style="8" customWidth="1"/>
    <col min="19" max="16384" width="9.109375" style="8"/>
  </cols>
  <sheetData>
    <row r="1" spans="1:18" ht="18" x14ac:dyDescent="0.35">
      <c r="A1" s="113" t="str">
        <f>HYPERLINK("#Contents!A1","Return to Index")</f>
        <v>Return to Index</v>
      </c>
      <c r="B1" s="183" t="s">
        <v>602</v>
      </c>
      <c r="C1" s="184"/>
      <c r="D1" s="184"/>
      <c r="E1" s="184"/>
      <c r="F1" s="184"/>
      <c r="G1" s="184"/>
      <c r="H1" s="184"/>
      <c r="I1" s="184"/>
      <c r="J1" s="184"/>
      <c r="K1" s="184"/>
      <c r="L1" s="184"/>
      <c r="M1" s="184"/>
      <c r="N1" s="184"/>
      <c r="O1" s="185"/>
    </row>
    <row r="2" spans="1:18" ht="24.6" customHeight="1" x14ac:dyDescent="0.3">
      <c r="A2" s="189" t="s">
        <v>569</v>
      </c>
      <c r="B2" s="190"/>
      <c r="C2" s="190"/>
      <c r="D2" s="190"/>
      <c r="E2" s="190"/>
      <c r="F2" s="190"/>
      <c r="G2" s="190"/>
      <c r="H2" s="190"/>
      <c r="I2" s="190"/>
      <c r="J2" s="190"/>
      <c r="K2" s="190"/>
      <c r="L2" s="190"/>
      <c r="M2" s="190"/>
      <c r="N2" s="190"/>
      <c r="O2" s="190"/>
    </row>
    <row r="4" spans="1:18" x14ac:dyDescent="0.3">
      <c r="A4" s="9"/>
      <c r="B4" s="9"/>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144</v>
      </c>
      <c r="E7" s="5" t="s">
        <v>29</v>
      </c>
      <c r="F7" s="5" t="s">
        <v>232</v>
      </c>
      <c r="G7" s="5" t="s">
        <v>377</v>
      </c>
      <c r="H7" s="5" t="s">
        <v>233</v>
      </c>
      <c r="I7" s="5" t="s">
        <v>43</v>
      </c>
      <c r="J7" s="5" t="s">
        <v>146</v>
      </c>
      <c r="K7" s="5" t="s">
        <v>45</v>
      </c>
      <c r="L7" s="5" t="s">
        <v>46</v>
      </c>
      <c r="M7" s="5" t="s">
        <v>262</v>
      </c>
      <c r="N7" s="5" t="s">
        <v>48</v>
      </c>
      <c r="O7" s="5" t="s">
        <v>545</v>
      </c>
      <c r="P7" s="5" t="s">
        <v>235</v>
      </c>
      <c r="Q7" s="5" t="s">
        <v>51</v>
      </c>
      <c r="R7" s="5" t="s">
        <v>149</v>
      </c>
    </row>
    <row r="8" spans="1:18" ht="20.100000000000001" customHeight="1" x14ac:dyDescent="0.3">
      <c r="A8" s="7" t="s">
        <v>570</v>
      </c>
      <c r="B8" s="6" t="s">
        <v>546</v>
      </c>
      <c r="C8" s="6" t="s">
        <v>547</v>
      </c>
      <c r="D8" s="6" t="s">
        <v>548</v>
      </c>
      <c r="E8" s="6" t="s">
        <v>92</v>
      </c>
      <c r="F8" s="6" t="s">
        <v>464</v>
      </c>
      <c r="G8" s="6" t="s">
        <v>437</v>
      </c>
      <c r="H8" s="6" t="s">
        <v>549</v>
      </c>
      <c r="I8" s="6" t="s">
        <v>550</v>
      </c>
      <c r="J8" s="6" t="s">
        <v>373</v>
      </c>
      <c r="K8" s="6" t="s">
        <v>358</v>
      </c>
      <c r="L8" s="6" t="s">
        <v>329</v>
      </c>
      <c r="M8" s="6" t="s">
        <v>285</v>
      </c>
      <c r="N8" s="6" t="s">
        <v>339</v>
      </c>
      <c r="O8" s="6" t="s">
        <v>551</v>
      </c>
      <c r="P8" s="6" t="s">
        <v>552</v>
      </c>
      <c r="Q8" s="6" t="s">
        <v>68</v>
      </c>
      <c r="R8" s="6" t="s">
        <v>534</v>
      </c>
    </row>
    <row r="9" spans="1:18" ht="20.100000000000001" customHeight="1" x14ac:dyDescent="0.3">
      <c r="A9" s="4" t="s">
        <v>571</v>
      </c>
      <c r="B9" s="5" t="s">
        <v>170</v>
      </c>
      <c r="C9" s="5" t="s">
        <v>481</v>
      </c>
      <c r="D9" s="5" t="s">
        <v>255</v>
      </c>
      <c r="E9" s="5" t="s">
        <v>170</v>
      </c>
      <c r="F9" s="5" t="s">
        <v>492</v>
      </c>
      <c r="G9" s="5" t="s">
        <v>77</v>
      </c>
      <c r="H9" s="5" t="s">
        <v>75</v>
      </c>
      <c r="I9" s="5" t="s">
        <v>166</v>
      </c>
      <c r="J9" s="5" t="s">
        <v>423</v>
      </c>
      <c r="K9" s="5" t="s">
        <v>75</v>
      </c>
      <c r="L9" s="5" t="s">
        <v>168</v>
      </c>
      <c r="M9" s="5" t="s">
        <v>553</v>
      </c>
      <c r="N9" s="5" t="s">
        <v>210</v>
      </c>
      <c r="O9" s="5" t="s">
        <v>554</v>
      </c>
      <c r="P9" s="5" t="s">
        <v>424</v>
      </c>
      <c r="Q9" s="5" t="s">
        <v>83</v>
      </c>
      <c r="R9" s="5" t="s">
        <v>103</v>
      </c>
    </row>
    <row r="10" spans="1:18" ht="20.100000000000001" customHeight="1" x14ac:dyDescent="0.3">
      <c r="A10" s="7" t="s">
        <v>581</v>
      </c>
      <c r="B10" s="6" t="s">
        <v>387</v>
      </c>
      <c r="C10" s="6" t="s">
        <v>376</v>
      </c>
      <c r="D10" s="6" t="s">
        <v>555</v>
      </c>
      <c r="E10" s="6" t="s">
        <v>126</v>
      </c>
      <c r="F10" s="6" t="s">
        <v>309</v>
      </c>
      <c r="G10" s="6" t="s">
        <v>329</v>
      </c>
      <c r="H10" s="6" t="s">
        <v>248</v>
      </c>
      <c r="I10" s="6" t="s">
        <v>316</v>
      </c>
      <c r="J10" s="6" t="s">
        <v>88</v>
      </c>
      <c r="K10" s="6" t="s">
        <v>30</v>
      </c>
      <c r="L10" s="6" t="s">
        <v>183</v>
      </c>
      <c r="M10" s="6" t="s">
        <v>206</v>
      </c>
      <c r="N10" s="6" t="s">
        <v>42</v>
      </c>
      <c r="O10" s="6" t="s">
        <v>123</v>
      </c>
      <c r="P10" s="6" t="s">
        <v>225</v>
      </c>
      <c r="Q10" s="6" t="s">
        <v>177</v>
      </c>
      <c r="R10" s="6" t="s">
        <v>540</v>
      </c>
    </row>
    <row r="11" spans="1:18" ht="20.100000000000001" customHeight="1" x14ac:dyDescent="0.3">
      <c r="A11" s="4" t="s">
        <v>583</v>
      </c>
      <c r="B11" s="5" t="s">
        <v>266</v>
      </c>
      <c r="C11" s="5" t="s">
        <v>193</v>
      </c>
      <c r="D11" s="5" t="s">
        <v>254</v>
      </c>
      <c r="E11" s="5" t="s">
        <v>112</v>
      </c>
      <c r="F11" s="5" t="s">
        <v>113</v>
      </c>
      <c r="G11" s="5" t="s">
        <v>103</v>
      </c>
      <c r="H11" s="5" t="s">
        <v>254</v>
      </c>
      <c r="I11" s="5" t="s">
        <v>109</v>
      </c>
      <c r="J11" s="5" t="s">
        <v>103</v>
      </c>
      <c r="K11" s="5" t="s">
        <v>209</v>
      </c>
      <c r="L11" s="5" t="s">
        <v>209</v>
      </c>
      <c r="M11" s="5" t="s">
        <v>223</v>
      </c>
      <c r="N11" s="5" t="s">
        <v>171</v>
      </c>
      <c r="O11" s="5" t="s">
        <v>135</v>
      </c>
      <c r="P11" s="5" t="s">
        <v>132</v>
      </c>
      <c r="Q11" s="5" t="s">
        <v>133</v>
      </c>
      <c r="R11" s="5" t="s">
        <v>361</v>
      </c>
    </row>
    <row r="12" spans="1:18" ht="20.100000000000001" customHeight="1" x14ac:dyDescent="0.3">
      <c r="A12" s="7" t="s">
        <v>584</v>
      </c>
      <c r="B12" s="6" t="s">
        <v>300</v>
      </c>
      <c r="C12" s="6" t="s">
        <v>275</v>
      </c>
      <c r="D12" s="6" t="s">
        <v>388</v>
      </c>
      <c r="E12" s="6" t="s">
        <v>185</v>
      </c>
      <c r="F12" s="6" t="s">
        <v>281</v>
      </c>
      <c r="G12" s="6" t="s">
        <v>65</v>
      </c>
      <c r="H12" s="6" t="s">
        <v>217</v>
      </c>
      <c r="I12" s="6" t="s">
        <v>92</v>
      </c>
      <c r="J12" s="6" t="s">
        <v>125</v>
      </c>
      <c r="K12" s="6" t="s">
        <v>179</v>
      </c>
      <c r="L12" s="6" t="s">
        <v>292</v>
      </c>
      <c r="M12" s="6" t="s">
        <v>124</v>
      </c>
      <c r="N12" s="6" t="s">
        <v>556</v>
      </c>
      <c r="O12" s="6" t="s">
        <v>122</v>
      </c>
      <c r="P12" s="6" t="s">
        <v>122</v>
      </c>
      <c r="Q12" s="6" t="s">
        <v>123</v>
      </c>
      <c r="R12" s="6" t="s">
        <v>89</v>
      </c>
    </row>
    <row r="13" spans="1:18" ht="20.100000000000001" customHeight="1" x14ac:dyDescent="0.3">
      <c r="A13" s="4" t="s">
        <v>582</v>
      </c>
      <c r="B13" s="5" t="s">
        <v>193</v>
      </c>
      <c r="C13" s="5" t="s">
        <v>210</v>
      </c>
      <c r="D13" s="5" t="s">
        <v>194</v>
      </c>
      <c r="E13" s="5" t="s">
        <v>271</v>
      </c>
      <c r="F13" s="5" t="s">
        <v>196</v>
      </c>
      <c r="G13" s="5" t="s">
        <v>196</v>
      </c>
      <c r="H13" s="5" t="s">
        <v>223</v>
      </c>
      <c r="I13" s="5" t="s">
        <v>193</v>
      </c>
      <c r="J13" s="5" t="s">
        <v>134</v>
      </c>
      <c r="K13" s="5" t="s">
        <v>195</v>
      </c>
      <c r="L13" s="5" t="s">
        <v>113</v>
      </c>
      <c r="M13" s="5" t="s">
        <v>210</v>
      </c>
      <c r="N13" s="5" t="s">
        <v>254</v>
      </c>
      <c r="O13" s="5" t="s">
        <v>135</v>
      </c>
      <c r="P13" s="5" t="s">
        <v>135</v>
      </c>
      <c r="Q13" s="5" t="s">
        <v>80</v>
      </c>
      <c r="R13" s="5" t="s">
        <v>84</v>
      </c>
    </row>
  </sheetData>
  <sheetProtection algorithmName="SHA-512" hashValue="wvDydybBRGOeT3gV0ZV3F08OvYJ5RKmS3g7KJaT6sAmKDDBI7JnT4MDp4B+EUDFmvm55QBoK9lWd0sUscDK7lA==" saltValue="j69SL4ZwXsocYBqPkHk3Ew==" spinCount="100000" sheet="1" objects="1" scenarios="1"/>
  <mergeCells count="7">
    <mergeCell ref="B1:O1"/>
    <mergeCell ref="P4:R4"/>
    <mergeCell ref="A2:O2"/>
    <mergeCell ref="C4:D4"/>
    <mergeCell ref="E4:H4"/>
    <mergeCell ref="I4:L4"/>
    <mergeCell ref="M4:O4"/>
  </mergeCells>
  <pageMargins left="0.7" right="0.7" top="0.75" bottom="0.75" header="0.3" footer="0.3"/>
  <ignoredErrors>
    <ignoredError sqref="B6:R13"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
  <sheetViews>
    <sheetView zoomScale="76" zoomScaleNormal="76" workbookViewId="0"/>
  </sheetViews>
  <sheetFormatPr defaultColWidth="9.109375" defaultRowHeight="14.4" x14ac:dyDescent="0.3"/>
  <cols>
    <col min="1" max="1" width="87.21875" style="8" customWidth="1"/>
    <col min="2" max="18" width="10.6640625" style="8" customWidth="1"/>
    <col min="19" max="16384" width="9.109375" style="8"/>
  </cols>
  <sheetData>
    <row r="1" spans="1:18" ht="18" x14ac:dyDescent="0.35">
      <c r="A1" s="113" t="str">
        <f>HYPERLINK("#Contents!A1","Return to Index")</f>
        <v>Return to Index</v>
      </c>
      <c r="B1" s="183" t="s">
        <v>602</v>
      </c>
      <c r="C1" s="184"/>
      <c r="D1" s="184"/>
      <c r="E1" s="184"/>
      <c r="F1" s="184"/>
      <c r="G1" s="184"/>
      <c r="H1" s="184"/>
      <c r="I1" s="184"/>
      <c r="J1" s="184"/>
      <c r="K1" s="184"/>
      <c r="L1" s="184"/>
      <c r="M1" s="184"/>
      <c r="N1" s="184"/>
      <c r="O1" s="185"/>
    </row>
    <row r="2" spans="1:18" ht="21" customHeight="1" x14ac:dyDescent="0.3">
      <c r="A2" s="189" t="s">
        <v>568</v>
      </c>
      <c r="B2" s="190"/>
      <c r="C2" s="190"/>
      <c r="D2" s="190"/>
      <c r="E2" s="190"/>
      <c r="F2" s="190"/>
      <c r="G2" s="190"/>
      <c r="H2" s="190"/>
      <c r="I2" s="190"/>
      <c r="J2" s="190"/>
      <c r="K2" s="190"/>
      <c r="L2" s="190"/>
      <c r="M2" s="190"/>
      <c r="N2" s="190"/>
      <c r="O2" s="190"/>
    </row>
    <row r="4" spans="1:18" x14ac:dyDescent="0.3">
      <c r="A4" s="9"/>
      <c r="B4" s="9"/>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19</v>
      </c>
      <c r="C7" s="5" t="s">
        <v>143</v>
      </c>
      <c r="D7" s="5" t="s">
        <v>144</v>
      </c>
      <c r="E7" s="5" t="s">
        <v>29</v>
      </c>
      <c r="F7" s="5" t="s">
        <v>40</v>
      </c>
      <c r="G7" s="5" t="s">
        <v>41</v>
      </c>
      <c r="H7" s="5" t="s">
        <v>233</v>
      </c>
      <c r="I7" s="5" t="s">
        <v>43</v>
      </c>
      <c r="J7" s="5" t="s">
        <v>146</v>
      </c>
      <c r="K7" s="5" t="s">
        <v>45</v>
      </c>
      <c r="L7" s="5" t="s">
        <v>46</v>
      </c>
      <c r="M7" s="5" t="s">
        <v>262</v>
      </c>
      <c r="N7" s="5" t="s">
        <v>296</v>
      </c>
      <c r="O7" s="5" t="s">
        <v>234</v>
      </c>
      <c r="P7" s="5" t="s">
        <v>50</v>
      </c>
      <c r="Q7" s="5" t="s">
        <v>325</v>
      </c>
      <c r="R7" s="5" t="s">
        <v>326</v>
      </c>
    </row>
    <row r="8" spans="1:18" ht="20.100000000000001" customHeight="1" x14ac:dyDescent="0.3">
      <c r="A8" s="7" t="s">
        <v>570</v>
      </c>
      <c r="B8" s="6" t="s">
        <v>32</v>
      </c>
      <c r="C8" s="6" t="s">
        <v>148</v>
      </c>
      <c r="D8" s="6" t="s">
        <v>557</v>
      </c>
      <c r="E8" s="6" t="s">
        <v>371</v>
      </c>
      <c r="F8" s="6" t="s">
        <v>380</v>
      </c>
      <c r="G8" s="6" t="s">
        <v>353</v>
      </c>
      <c r="H8" s="6" t="s">
        <v>558</v>
      </c>
      <c r="I8" s="6" t="s">
        <v>559</v>
      </c>
      <c r="J8" s="6" t="s">
        <v>560</v>
      </c>
      <c r="K8" s="6" t="s">
        <v>382</v>
      </c>
      <c r="L8" s="6" t="s">
        <v>438</v>
      </c>
      <c r="M8" s="6" t="s">
        <v>316</v>
      </c>
      <c r="N8" s="6" t="s">
        <v>182</v>
      </c>
      <c r="O8" s="6" t="s">
        <v>561</v>
      </c>
      <c r="P8" s="6" t="s">
        <v>562</v>
      </c>
      <c r="Q8" s="6" t="s">
        <v>221</v>
      </c>
      <c r="R8" s="6" t="s">
        <v>460</v>
      </c>
    </row>
    <row r="9" spans="1:18" ht="20.100000000000001" customHeight="1" x14ac:dyDescent="0.3">
      <c r="A9" s="4" t="s">
        <v>571</v>
      </c>
      <c r="B9" s="5" t="s">
        <v>423</v>
      </c>
      <c r="C9" s="5" t="s">
        <v>471</v>
      </c>
      <c r="D9" s="5" t="s">
        <v>257</v>
      </c>
      <c r="E9" s="5" t="s">
        <v>423</v>
      </c>
      <c r="F9" s="5" t="s">
        <v>538</v>
      </c>
      <c r="G9" s="5" t="s">
        <v>168</v>
      </c>
      <c r="H9" s="5" t="s">
        <v>362</v>
      </c>
      <c r="I9" s="5" t="s">
        <v>72</v>
      </c>
      <c r="J9" s="5" t="s">
        <v>166</v>
      </c>
      <c r="K9" s="5" t="s">
        <v>75</v>
      </c>
      <c r="L9" s="5" t="s">
        <v>443</v>
      </c>
      <c r="M9" s="5" t="s">
        <v>110</v>
      </c>
      <c r="N9" s="5" t="s">
        <v>193</v>
      </c>
      <c r="O9" s="5" t="s">
        <v>554</v>
      </c>
      <c r="P9" s="5" t="s">
        <v>563</v>
      </c>
      <c r="Q9" s="5" t="s">
        <v>81</v>
      </c>
      <c r="R9" s="5" t="s">
        <v>267</v>
      </c>
    </row>
    <row r="10" spans="1:18" ht="20.100000000000001" customHeight="1" x14ac:dyDescent="0.3">
      <c r="A10" s="7" t="s">
        <v>581</v>
      </c>
      <c r="B10" s="6" t="s">
        <v>564</v>
      </c>
      <c r="C10" s="6" t="s">
        <v>347</v>
      </c>
      <c r="D10" s="6" t="s">
        <v>387</v>
      </c>
      <c r="E10" s="6" t="s">
        <v>128</v>
      </c>
      <c r="F10" s="6" t="s">
        <v>329</v>
      </c>
      <c r="G10" s="6" t="s">
        <v>389</v>
      </c>
      <c r="H10" s="6" t="s">
        <v>357</v>
      </c>
      <c r="I10" s="6" t="s">
        <v>463</v>
      </c>
      <c r="J10" s="6" t="s">
        <v>94</v>
      </c>
      <c r="K10" s="6" t="s">
        <v>29</v>
      </c>
      <c r="L10" s="6" t="s">
        <v>163</v>
      </c>
      <c r="M10" s="6" t="s">
        <v>120</v>
      </c>
      <c r="N10" s="6" t="s">
        <v>565</v>
      </c>
      <c r="O10" s="6" t="s">
        <v>284</v>
      </c>
      <c r="P10" s="6" t="s">
        <v>287</v>
      </c>
      <c r="Q10" s="6" t="s">
        <v>126</v>
      </c>
      <c r="R10" s="6" t="s">
        <v>566</v>
      </c>
    </row>
    <row r="11" spans="1:18" ht="20.100000000000001" customHeight="1" x14ac:dyDescent="0.3">
      <c r="A11" s="4" t="s">
        <v>583</v>
      </c>
      <c r="B11" s="5" t="s">
        <v>249</v>
      </c>
      <c r="C11" s="5" t="s">
        <v>211</v>
      </c>
      <c r="D11" s="5" t="s">
        <v>104</v>
      </c>
      <c r="E11" s="5" t="s">
        <v>249</v>
      </c>
      <c r="F11" s="5" t="s">
        <v>271</v>
      </c>
      <c r="G11" s="5" t="s">
        <v>252</v>
      </c>
      <c r="H11" s="5" t="s">
        <v>334</v>
      </c>
      <c r="I11" s="5" t="s">
        <v>253</v>
      </c>
      <c r="J11" s="5" t="s">
        <v>197</v>
      </c>
      <c r="K11" s="5" t="s">
        <v>250</v>
      </c>
      <c r="L11" s="5" t="s">
        <v>105</v>
      </c>
      <c r="M11" s="5" t="s">
        <v>193</v>
      </c>
      <c r="N11" s="5" t="s">
        <v>110</v>
      </c>
      <c r="O11" s="5" t="s">
        <v>136</v>
      </c>
      <c r="P11" s="5" t="s">
        <v>131</v>
      </c>
      <c r="Q11" s="5" t="s">
        <v>210</v>
      </c>
      <c r="R11" s="5" t="s">
        <v>567</v>
      </c>
    </row>
  </sheetData>
  <sheetProtection algorithmName="SHA-512" hashValue="sQDArB6rXWQxomCYDw+/VaSzAKK1z9XTa5ToSPIzQ+wqGcZTo8GhZL3uP45/1zBTm67pjbsLj3uUhGTmbLyDbQ==" saltValue="yO3Ci5iO3CdJgwsgamMglQ==" spinCount="100000" sheet="1" objects="1" scenarios="1"/>
  <mergeCells count="7">
    <mergeCell ref="B1:O1"/>
    <mergeCell ref="P4:R4"/>
    <mergeCell ref="A2:O2"/>
    <mergeCell ref="C4:D4"/>
    <mergeCell ref="E4:H4"/>
    <mergeCell ref="I4:L4"/>
    <mergeCell ref="M4:O4"/>
  </mergeCells>
  <pageMargins left="0.7" right="0.7" top="0.75" bottom="0.75" header="0.3" footer="0.3"/>
  <ignoredErrors>
    <ignoredError sqref="B6:R11"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9"/>
  <sheetViews>
    <sheetView showGridLines="0" zoomScale="80" zoomScaleNormal="80" workbookViewId="0"/>
  </sheetViews>
  <sheetFormatPr defaultRowHeight="14.4" x14ac:dyDescent="0.3"/>
  <cols>
    <col min="1" max="1" width="9.6640625" customWidth="1"/>
    <col min="2" max="18" width="10.6640625" customWidth="1"/>
  </cols>
  <sheetData>
    <row r="1" spans="1:18" ht="18" x14ac:dyDescent="0.35">
      <c r="A1" s="113" t="str">
        <f>HYPERLINK("#Contents!A1","Return to Index")</f>
        <v>Return to Index</v>
      </c>
      <c r="C1" s="183" t="s">
        <v>602</v>
      </c>
      <c r="D1" s="184"/>
      <c r="E1" s="184"/>
      <c r="F1" s="184"/>
      <c r="G1" s="184"/>
      <c r="H1" s="184"/>
      <c r="I1" s="184"/>
      <c r="J1" s="184"/>
      <c r="K1" s="184"/>
      <c r="L1" s="184"/>
      <c r="M1" s="184"/>
      <c r="N1" s="184"/>
      <c r="O1" s="184"/>
      <c r="P1" s="185"/>
    </row>
    <row r="2" spans="1:18" ht="62.4" customHeight="1" x14ac:dyDescent="0.3">
      <c r="A2" s="189" t="s">
        <v>578</v>
      </c>
      <c r="B2" s="191"/>
      <c r="C2" s="191"/>
      <c r="D2" s="191"/>
      <c r="E2" s="191"/>
      <c r="F2" s="191"/>
      <c r="G2" s="191"/>
      <c r="H2" s="191"/>
      <c r="I2" s="191"/>
      <c r="J2" s="191"/>
      <c r="K2" s="191"/>
      <c r="L2" s="191"/>
      <c r="M2" s="191"/>
      <c r="N2" s="191"/>
      <c r="O2" s="191"/>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142</v>
      </c>
      <c r="C7" s="5" t="s">
        <v>143</v>
      </c>
      <c r="D7" s="5" t="s">
        <v>144</v>
      </c>
      <c r="E7" s="5" t="s">
        <v>39</v>
      </c>
      <c r="F7" s="5" t="s">
        <v>40</v>
      </c>
      <c r="G7" s="5" t="s">
        <v>41</v>
      </c>
      <c r="H7" s="5" t="s">
        <v>42</v>
      </c>
      <c r="I7" s="5" t="s">
        <v>145</v>
      </c>
      <c r="J7" s="5" t="s">
        <v>146</v>
      </c>
      <c r="K7" s="5" t="s">
        <v>45</v>
      </c>
      <c r="L7" s="5" t="s">
        <v>147</v>
      </c>
      <c r="M7" s="5" t="s">
        <v>61</v>
      </c>
      <c r="N7" s="5" t="s">
        <v>148</v>
      </c>
      <c r="O7" s="5" t="s">
        <v>49</v>
      </c>
      <c r="P7" s="5" t="s">
        <v>50</v>
      </c>
      <c r="Q7" s="5" t="s">
        <v>51</v>
      </c>
      <c r="R7" s="5" t="s">
        <v>149</v>
      </c>
    </row>
    <row r="8" spans="1:18" ht="20.100000000000001" customHeight="1" x14ac:dyDescent="0.3">
      <c r="A8" s="7" t="s">
        <v>150</v>
      </c>
      <c r="B8" s="6" t="s">
        <v>26</v>
      </c>
      <c r="C8" s="6" t="s">
        <v>151</v>
      </c>
      <c r="D8" s="6" t="s">
        <v>152</v>
      </c>
      <c r="E8" s="6" t="s">
        <v>153</v>
      </c>
      <c r="F8" s="6" t="s">
        <v>154</v>
      </c>
      <c r="G8" s="6" t="s">
        <v>155</v>
      </c>
      <c r="H8" s="6" t="s">
        <v>156</v>
      </c>
      <c r="I8" s="6" t="s">
        <v>157</v>
      </c>
      <c r="J8" s="6" t="s">
        <v>34</v>
      </c>
      <c r="K8" s="6" t="s">
        <v>158</v>
      </c>
      <c r="L8" s="6" t="s">
        <v>159</v>
      </c>
      <c r="M8" s="6" t="s">
        <v>153</v>
      </c>
      <c r="N8" s="6" t="s">
        <v>160</v>
      </c>
      <c r="O8" s="6" t="s">
        <v>161</v>
      </c>
      <c r="P8" s="6" t="s">
        <v>162</v>
      </c>
      <c r="Q8" s="6" t="s">
        <v>163</v>
      </c>
      <c r="R8" s="6" t="s">
        <v>164</v>
      </c>
    </row>
    <row r="9" spans="1:18" ht="20.100000000000001" customHeight="1" x14ac:dyDescent="0.3">
      <c r="A9" s="4" t="s">
        <v>165</v>
      </c>
      <c r="B9" s="5" t="s">
        <v>71</v>
      </c>
      <c r="C9" s="5" t="s">
        <v>166</v>
      </c>
      <c r="D9" s="5" t="s">
        <v>167</v>
      </c>
      <c r="E9" s="5" t="s">
        <v>168</v>
      </c>
      <c r="F9" s="5" t="s">
        <v>169</v>
      </c>
      <c r="G9" s="5" t="s">
        <v>76</v>
      </c>
      <c r="H9" s="5" t="s">
        <v>74</v>
      </c>
      <c r="I9" s="5" t="s">
        <v>78</v>
      </c>
      <c r="J9" s="5" t="s">
        <v>170</v>
      </c>
      <c r="K9" s="5" t="s">
        <v>171</v>
      </c>
      <c r="L9" s="5" t="s">
        <v>77</v>
      </c>
      <c r="M9" s="5" t="s">
        <v>172</v>
      </c>
      <c r="N9" s="5" t="s">
        <v>112</v>
      </c>
      <c r="O9" s="5" t="s">
        <v>173</v>
      </c>
      <c r="P9" s="5" t="s">
        <v>174</v>
      </c>
      <c r="Q9" s="5" t="s">
        <v>175</v>
      </c>
      <c r="R9" s="5" t="s">
        <v>176</v>
      </c>
    </row>
    <row r="10" spans="1:18" ht="20.100000000000001" customHeight="1" x14ac:dyDescent="0.3">
      <c r="A10" s="7" t="s">
        <v>177</v>
      </c>
      <c r="B10" s="6" t="s">
        <v>178</v>
      </c>
      <c r="C10" s="6" t="s">
        <v>179</v>
      </c>
      <c r="D10" s="6" t="s">
        <v>180</v>
      </c>
      <c r="E10" s="6" t="s">
        <v>122</v>
      </c>
      <c r="F10" s="6" t="s">
        <v>181</v>
      </c>
      <c r="G10" s="6" t="s">
        <v>182</v>
      </c>
      <c r="H10" s="6" t="s">
        <v>183</v>
      </c>
      <c r="I10" s="6" t="s">
        <v>184</v>
      </c>
      <c r="J10" s="6" t="s">
        <v>185</v>
      </c>
      <c r="K10" s="6" t="s">
        <v>186</v>
      </c>
      <c r="L10" s="6" t="s">
        <v>187</v>
      </c>
      <c r="M10" s="6" t="s">
        <v>118</v>
      </c>
      <c r="N10" s="6" t="s">
        <v>188</v>
      </c>
      <c r="O10" s="6" t="s">
        <v>189</v>
      </c>
      <c r="P10" s="6" t="s">
        <v>121</v>
      </c>
      <c r="Q10" s="6" t="s">
        <v>190</v>
      </c>
      <c r="R10" s="6" t="s">
        <v>191</v>
      </c>
    </row>
    <row r="11" spans="1:18" ht="20.100000000000001" customHeight="1" x14ac:dyDescent="0.3">
      <c r="A11" s="4" t="s">
        <v>192</v>
      </c>
      <c r="B11" s="5" t="s">
        <v>193</v>
      </c>
      <c r="C11" s="5" t="s">
        <v>112</v>
      </c>
      <c r="D11" s="5" t="s">
        <v>176</v>
      </c>
      <c r="E11" s="5" t="s">
        <v>134</v>
      </c>
      <c r="F11" s="5" t="s">
        <v>80</v>
      </c>
      <c r="G11" s="5" t="s">
        <v>194</v>
      </c>
      <c r="H11" s="5" t="s">
        <v>195</v>
      </c>
      <c r="I11" s="5" t="s">
        <v>113</v>
      </c>
      <c r="J11" s="5" t="s">
        <v>194</v>
      </c>
      <c r="K11" s="5" t="s">
        <v>80</v>
      </c>
      <c r="L11" s="5" t="s">
        <v>196</v>
      </c>
      <c r="M11" s="5" t="s">
        <v>132</v>
      </c>
      <c r="N11" s="5" t="s">
        <v>197</v>
      </c>
      <c r="O11" s="5" t="s">
        <v>198</v>
      </c>
      <c r="P11" s="5" t="s">
        <v>198</v>
      </c>
      <c r="Q11" s="5" t="s">
        <v>132</v>
      </c>
      <c r="R11" s="5" t="s">
        <v>103</v>
      </c>
    </row>
    <row r="12" spans="1:18" ht="20.100000000000001" customHeight="1" x14ac:dyDescent="0.3">
      <c r="A12" s="7" t="s">
        <v>118</v>
      </c>
      <c r="B12" s="6" t="s">
        <v>199</v>
      </c>
      <c r="C12" s="6" t="s">
        <v>153</v>
      </c>
      <c r="D12" s="6" t="s">
        <v>200</v>
      </c>
      <c r="E12" s="6" t="s">
        <v>201</v>
      </c>
      <c r="F12" s="6" t="s">
        <v>97</v>
      </c>
      <c r="G12" s="6" t="s">
        <v>202</v>
      </c>
      <c r="H12" s="6" t="s">
        <v>203</v>
      </c>
      <c r="I12" s="6" t="s">
        <v>56</v>
      </c>
      <c r="J12" s="6" t="s">
        <v>204</v>
      </c>
      <c r="K12" s="6" t="s">
        <v>153</v>
      </c>
      <c r="L12" s="6" t="s">
        <v>205</v>
      </c>
      <c r="M12" s="6" t="s">
        <v>177</v>
      </c>
      <c r="N12" s="6" t="s">
        <v>158</v>
      </c>
      <c r="O12" s="6" t="s">
        <v>118</v>
      </c>
      <c r="P12" s="6" t="s">
        <v>125</v>
      </c>
      <c r="Q12" s="6" t="s">
        <v>206</v>
      </c>
      <c r="R12" s="6" t="s">
        <v>207</v>
      </c>
    </row>
    <row r="13" spans="1:18" ht="20.100000000000001" customHeight="1" x14ac:dyDescent="0.3">
      <c r="A13" s="4" t="s">
        <v>208</v>
      </c>
      <c r="B13" s="5" t="s">
        <v>196</v>
      </c>
      <c r="C13" s="5" t="s">
        <v>80</v>
      </c>
      <c r="D13" s="5" t="s">
        <v>194</v>
      </c>
      <c r="E13" s="5" t="s">
        <v>209</v>
      </c>
      <c r="F13" s="5" t="s">
        <v>80</v>
      </c>
      <c r="G13" s="5" t="s">
        <v>210</v>
      </c>
      <c r="H13" s="5" t="s">
        <v>113</v>
      </c>
      <c r="I13" s="5" t="s">
        <v>80</v>
      </c>
      <c r="J13" s="5" t="s">
        <v>131</v>
      </c>
      <c r="K13" s="5" t="s">
        <v>211</v>
      </c>
      <c r="L13" s="5" t="s">
        <v>196</v>
      </c>
      <c r="M13" s="5" t="s">
        <v>131</v>
      </c>
      <c r="N13" s="5" t="s">
        <v>105</v>
      </c>
      <c r="O13" s="5" t="s">
        <v>198</v>
      </c>
      <c r="P13" s="5" t="s">
        <v>136</v>
      </c>
      <c r="Q13" s="5" t="s">
        <v>196</v>
      </c>
      <c r="R13" s="5" t="s">
        <v>211</v>
      </c>
    </row>
    <row r="14" spans="1:18" ht="20.100000000000001" customHeight="1" x14ac:dyDescent="0.3">
      <c r="A14" s="7" t="s">
        <v>190</v>
      </c>
      <c r="B14" s="6" t="s">
        <v>184</v>
      </c>
      <c r="C14" s="6" t="s">
        <v>212</v>
      </c>
      <c r="D14" s="6" t="s">
        <v>213</v>
      </c>
      <c r="E14" s="6" t="s">
        <v>214</v>
      </c>
      <c r="F14" s="6" t="s">
        <v>215</v>
      </c>
      <c r="G14" s="6" t="s">
        <v>160</v>
      </c>
      <c r="H14" s="6" t="s">
        <v>216</v>
      </c>
      <c r="I14" s="6" t="s">
        <v>187</v>
      </c>
      <c r="J14" s="6" t="s">
        <v>217</v>
      </c>
      <c r="K14" s="6" t="s">
        <v>218</v>
      </c>
      <c r="L14" s="6" t="s">
        <v>216</v>
      </c>
      <c r="M14" s="6" t="s">
        <v>126</v>
      </c>
      <c r="N14" s="6" t="s">
        <v>219</v>
      </c>
      <c r="O14" s="6" t="s">
        <v>190</v>
      </c>
      <c r="P14" s="6" t="s">
        <v>118</v>
      </c>
      <c r="Q14" s="6" t="s">
        <v>220</v>
      </c>
      <c r="R14" s="6" t="s">
        <v>221</v>
      </c>
    </row>
    <row r="15" spans="1:18" ht="20.100000000000001" customHeight="1" x14ac:dyDescent="0.3">
      <c r="A15" s="4" t="s">
        <v>222</v>
      </c>
      <c r="B15" s="5" t="s">
        <v>134</v>
      </c>
      <c r="C15" s="5" t="s">
        <v>133</v>
      </c>
      <c r="D15" s="5" t="s">
        <v>134</v>
      </c>
      <c r="E15" s="5" t="s">
        <v>135</v>
      </c>
      <c r="F15" s="5" t="s">
        <v>131</v>
      </c>
      <c r="G15" s="5" t="s">
        <v>223</v>
      </c>
      <c r="H15" s="5" t="s">
        <v>134</v>
      </c>
      <c r="I15" s="5" t="s">
        <v>131</v>
      </c>
      <c r="J15" s="5" t="s">
        <v>210</v>
      </c>
      <c r="K15" s="5" t="s">
        <v>136</v>
      </c>
      <c r="L15" s="5" t="s">
        <v>112</v>
      </c>
      <c r="M15" s="5" t="s">
        <v>223</v>
      </c>
      <c r="N15" s="5" t="s">
        <v>196</v>
      </c>
      <c r="O15" s="5" t="s">
        <v>198</v>
      </c>
      <c r="P15" s="5" t="s">
        <v>198</v>
      </c>
      <c r="Q15" s="5" t="s">
        <v>224</v>
      </c>
      <c r="R15" s="5" t="s">
        <v>210</v>
      </c>
    </row>
    <row r="16" spans="1:18" ht="20.100000000000001" customHeight="1" x14ac:dyDescent="0.3">
      <c r="A16" s="7" t="s">
        <v>214</v>
      </c>
      <c r="B16" s="6" t="s">
        <v>68</v>
      </c>
      <c r="C16" s="6" t="s">
        <v>213</v>
      </c>
      <c r="D16" s="6" t="s">
        <v>187</v>
      </c>
      <c r="E16" s="6" t="s">
        <v>214</v>
      </c>
      <c r="F16" s="6" t="s">
        <v>217</v>
      </c>
      <c r="G16" s="6" t="s">
        <v>215</v>
      </c>
      <c r="H16" s="6" t="s">
        <v>225</v>
      </c>
      <c r="I16" s="6" t="s">
        <v>202</v>
      </c>
      <c r="J16" s="6" t="s">
        <v>118</v>
      </c>
      <c r="K16" s="6" t="s">
        <v>121</v>
      </c>
      <c r="L16" s="6" t="s">
        <v>218</v>
      </c>
      <c r="M16" s="6" t="s">
        <v>126</v>
      </c>
      <c r="N16" s="6" t="s">
        <v>226</v>
      </c>
      <c r="O16" s="6" t="s">
        <v>186</v>
      </c>
      <c r="P16" s="6" t="s">
        <v>225</v>
      </c>
      <c r="Q16" s="6" t="s">
        <v>214</v>
      </c>
      <c r="R16" s="6" t="s">
        <v>227</v>
      </c>
    </row>
    <row r="17" spans="1:18" ht="20.100000000000001" customHeight="1" x14ac:dyDescent="0.3">
      <c r="A17" s="4" t="s">
        <v>228</v>
      </c>
      <c r="B17" s="5" t="s">
        <v>133</v>
      </c>
      <c r="C17" s="5" t="s">
        <v>134</v>
      </c>
      <c r="D17" s="5" t="s">
        <v>131</v>
      </c>
      <c r="E17" s="5" t="s">
        <v>198</v>
      </c>
      <c r="F17" s="5" t="s">
        <v>133</v>
      </c>
      <c r="G17" s="5" t="s">
        <v>131</v>
      </c>
      <c r="H17" s="5" t="s">
        <v>112</v>
      </c>
      <c r="I17" s="5" t="s">
        <v>223</v>
      </c>
      <c r="J17" s="5" t="s">
        <v>135</v>
      </c>
      <c r="K17" s="5" t="s">
        <v>135</v>
      </c>
      <c r="L17" s="5" t="s">
        <v>132</v>
      </c>
      <c r="M17" s="5" t="s">
        <v>223</v>
      </c>
      <c r="N17" s="5" t="s">
        <v>131</v>
      </c>
      <c r="O17" s="5" t="s">
        <v>133</v>
      </c>
      <c r="P17" s="5" t="s">
        <v>132</v>
      </c>
      <c r="Q17" s="5" t="s">
        <v>135</v>
      </c>
      <c r="R17" s="5" t="s">
        <v>111</v>
      </c>
    </row>
    <row r="18" spans="1:18" ht="20.100000000000001" customHeight="1" x14ac:dyDescent="0.3">
      <c r="A18" s="7" t="s">
        <v>129</v>
      </c>
      <c r="B18" s="6" t="s">
        <v>201</v>
      </c>
      <c r="C18" s="6" t="s">
        <v>218</v>
      </c>
      <c r="D18" s="6" t="s">
        <v>226</v>
      </c>
      <c r="E18" s="6" t="s">
        <v>121</v>
      </c>
      <c r="F18" s="6" t="s">
        <v>123</v>
      </c>
      <c r="G18" s="6" t="s">
        <v>123</v>
      </c>
      <c r="H18" s="6" t="s">
        <v>214</v>
      </c>
      <c r="I18" s="6" t="s">
        <v>124</v>
      </c>
      <c r="J18" s="6" t="s">
        <v>129</v>
      </c>
      <c r="K18" s="6" t="s">
        <v>121</v>
      </c>
      <c r="L18" s="6" t="s">
        <v>177</v>
      </c>
      <c r="M18" s="6" t="s">
        <v>126</v>
      </c>
      <c r="N18" s="6" t="s">
        <v>124</v>
      </c>
      <c r="O18" s="6" t="s">
        <v>129</v>
      </c>
      <c r="P18" s="6" t="s">
        <v>189</v>
      </c>
      <c r="Q18" s="6" t="s">
        <v>150</v>
      </c>
      <c r="R18" s="6" t="s">
        <v>226</v>
      </c>
    </row>
    <row r="19" spans="1:18" ht="20.100000000000001" customHeight="1" x14ac:dyDescent="0.3">
      <c r="A19" s="4" t="s">
        <v>229</v>
      </c>
      <c r="B19" s="5" t="s">
        <v>136</v>
      </c>
      <c r="C19" s="5" t="s">
        <v>198</v>
      </c>
      <c r="D19" s="5" t="s">
        <v>132</v>
      </c>
      <c r="E19" s="5" t="s">
        <v>131</v>
      </c>
      <c r="F19" s="5" t="s">
        <v>136</v>
      </c>
      <c r="G19" s="5" t="s">
        <v>136</v>
      </c>
      <c r="H19" s="5" t="s">
        <v>198</v>
      </c>
      <c r="I19" s="5" t="s">
        <v>136</v>
      </c>
      <c r="J19" s="5" t="s">
        <v>198</v>
      </c>
      <c r="K19" s="5" t="s">
        <v>135</v>
      </c>
      <c r="L19" s="5" t="s">
        <v>136</v>
      </c>
      <c r="M19" s="5" t="s">
        <v>223</v>
      </c>
      <c r="N19" s="5" t="s">
        <v>136</v>
      </c>
      <c r="O19" s="5" t="s">
        <v>198</v>
      </c>
      <c r="P19" s="5" t="s">
        <v>198</v>
      </c>
      <c r="Q19" s="5" t="s">
        <v>198</v>
      </c>
      <c r="R19" s="5" t="s">
        <v>132</v>
      </c>
    </row>
  </sheetData>
  <sheetProtection algorithmName="SHA-512" hashValue="Dm0hPZGt+uYWLalE9r0yx7bvVZxq+/dMBZySKV5EVJlCx7x3NS0CJqtkPwoXWKuvUrGVny20L1lyRa76n/dEUQ==" saltValue="b2SBq/SG/R9LbSnB6Y8KlA==" spinCount="100000" sheet="1" objects="1" scenarios="1"/>
  <mergeCells count="7">
    <mergeCell ref="C1:P1"/>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9 A8:A1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9"/>
  <sheetViews>
    <sheetView showGridLines="0" zoomScale="80" zoomScaleNormal="80" workbookViewId="0"/>
  </sheetViews>
  <sheetFormatPr defaultRowHeight="14.4" x14ac:dyDescent="0.3"/>
  <cols>
    <col min="1" max="1" width="15.88671875" customWidth="1"/>
    <col min="2" max="18" width="10.6640625" customWidth="1"/>
  </cols>
  <sheetData>
    <row r="1" spans="1:18" ht="18" x14ac:dyDescent="0.35">
      <c r="A1" s="113" t="str">
        <f>HYPERLINK("#Contents!A1","Return to Index")</f>
        <v>Return to Index</v>
      </c>
      <c r="C1" s="183" t="s">
        <v>602</v>
      </c>
      <c r="D1" s="184"/>
      <c r="E1" s="184"/>
      <c r="F1" s="184"/>
      <c r="G1" s="184"/>
      <c r="H1" s="184"/>
      <c r="I1" s="184"/>
      <c r="J1" s="184"/>
      <c r="K1" s="184"/>
      <c r="L1" s="184"/>
      <c r="M1" s="184"/>
      <c r="N1" s="184"/>
      <c r="O1" s="184"/>
      <c r="P1" s="185"/>
    </row>
    <row r="2" spans="1:18" ht="55.2" customHeight="1" x14ac:dyDescent="0.3">
      <c r="A2" s="189" t="s">
        <v>577</v>
      </c>
      <c r="B2" s="190"/>
      <c r="C2" s="190"/>
      <c r="D2" s="190"/>
      <c r="E2" s="190"/>
      <c r="F2" s="190"/>
      <c r="G2" s="190"/>
      <c r="H2" s="190"/>
      <c r="I2" s="190"/>
      <c r="J2" s="190"/>
      <c r="K2" s="190"/>
      <c r="L2" s="190"/>
      <c r="M2" s="190"/>
      <c r="N2" s="190"/>
      <c r="O2" s="190"/>
    </row>
    <row r="4" spans="1:18" x14ac:dyDescent="0.3">
      <c r="A4" s="2"/>
      <c r="B4" s="2"/>
      <c r="C4" s="186" t="s">
        <v>137</v>
      </c>
      <c r="D4" s="186"/>
      <c r="E4" s="186" t="s">
        <v>138</v>
      </c>
      <c r="F4" s="186"/>
      <c r="G4" s="186"/>
      <c r="H4" s="186"/>
      <c r="I4" s="186" t="s">
        <v>139</v>
      </c>
      <c r="J4" s="186"/>
      <c r="K4" s="186"/>
      <c r="L4" s="186"/>
      <c r="M4" s="186" t="s">
        <v>140</v>
      </c>
      <c r="N4" s="186"/>
      <c r="O4" s="186"/>
      <c r="P4" s="186" t="s">
        <v>141</v>
      </c>
      <c r="Q4" s="186"/>
      <c r="R4" s="186"/>
    </row>
    <row r="5" spans="1:18" ht="50.1" customHeight="1" x14ac:dyDescent="0.3">
      <c r="A5" s="3" t="s">
        <v>0</v>
      </c>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row>
    <row r="6" spans="1:18" ht="20.100000000000001" customHeight="1" x14ac:dyDescent="0.3">
      <c r="A6" s="7" t="s">
        <v>18</v>
      </c>
      <c r="B6" s="6" t="s">
        <v>19</v>
      </c>
      <c r="C6" s="6" t="s">
        <v>20</v>
      </c>
      <c r="D6" s="6" t="s">
        <v>21</v>
      </c>
      <c r="E6" s="6" t="s">
        <v>22</v>
      </c>
      <c r="F6" s="6" t="s">
        <v>23</v>
      </c>
      <c r="G6" s="6" t="s">
        <v>24</v>
      </c>
      <c r="H6" s="6" t="s">
        <v>25</v>
      </c>
      <c r="I6" s="6" t="s">
        <v>26</v>
      </c>
      <c r="J6" s="6" t="s">
        <v>27</v>
      </c>
      <c r="K6" s="6" t="s">
        <v>28</v>
      </c>
      <c r="L6" s="6" t="s">
        <v>29</v>
      </c>
      <c r="M6" s="6" t="s">
        <v>30</v>
      </c>
      <c r="N6" s="6" t="s">
        <v>31</v>
      </c>
      <c r="O6" s="6" t="s">
        <v>32</v>
      </c>
      <c r="P6" s="6" t="s">
        <v>33</v>
      </c>
      <c r="Q6" s="6" t="s">
        <v>34</v>
      </c>
      <c r="R6" s="6" t="s">
        <v>35</v>
      </c>
    </row>
    <row r="7" spans="1:18" ht="20.100000000000001" customHeight="1" x14ac:dyDescent="0.3">
      <c r="A7" s="4" t="s">
        <v>36</v>
      </c>
      <c r="B7" s="5" t="s">
        <v>230</v>
      </c>
      <c r="C7" s="5" t="s">
        <v>231</v>
      </c>
      <c r="D7" s="5" t="s">
        <v>144</v>
      </c>
      <c r="E7" s="5" t="s">
        <v>39</v>
      </c>
      <c r="F7" s="5" t="s">
        <v>232</v>
      </c>
      <c r="G7" s="5" t="s">
        <v>41</v>
      </c>
      <c r="H7" s="5" t="s">
        <v>233</v>
      </c>
      <c r="I7" s="5" t="s">
        <v>43</v>
      </c>
      <c r="J7" s="5" t="s">
        <v>44</v>
      </c>
      <c r="K7" s="5" t="s">
        <v>45</v>
      </c>
      <c r="L7" s="5" t="s">
        <v>46</v>
      </c>
      <c r="M7" s="5" t="s">
        <v>61</v>
      </c>
      <c r="N7" s="5" t="s">
        <v>48</v>
      </c>
      <c r="O7" s="5" t="s">
        <v>234</v>
      </c>
      <c r="P7" s="5" t="s">
        <v>235</v>
      </c>
      <c r="Q7" s="5" t="s">
        <v>51</v>
      </c>
      <c r="R7" s="5" t="s">
        <v>35</v>
      </c>
    </row>
    <row r="8" spans="1:18" ht="20.100000000000001" customHeight="1" x14ac:dyDescent="0.3">
      <c r="A8" s="7" t="s">
        <v>214</v>
      </c>
      <c r="B8" s="6" t="s">
        <v>236</v>
      </c>
      <c r="C8" s="6" t="s">
        <v>237</v>
      </c>
      <c r="D8" s="6" t="s">
        <v>238</v>
      </c>
      <c r="E8" s="6" t="s">
        <v>225</v>
      </c>
      <c r="F8" s="6" t="s">
        <v>239</v>
      </c>
      <c r="G8" s="6" t="s">
        <v>240</v>
      </c>
      <c r="H8" s="6" t="s">
        <v>241</v>
      </c>
      <c r="I8" s="6" t="s">
        <v>242</v>
      </c>
      <c r="J8" s="6" t="s">
        <v>51</v>
      </c>
      <c r="K8" s="6" t="s">
        <v>243</v>
      </c>
      <c r="L8" s="6" t="s">
        <v>244</v>
      </c>
      <c r="M8" s="6" t="s">
        <v>245</v>
      </c>
      <c r="N8" s="6" t="s">
        <v>98</v>
      </c>
      <c r="O8" s="6" t="s">
        <v>246</v>
      </c>
      <c r="P8" s="6" t="s">
        <v>247</v>
      </c>
      <c r="Q8" s="6" t="s">
        <v>128</v>
      </c>
      <c r="R8" s="6" t="s">
        <v>248</v>
      </c>
    </row>
    <row r="9" spans="1:18" ht="20.100000000000001" customHeight="1" x14ac:dyDescent="0.3">
      <c r="A9" s="4" t="s">
        <v>228</v>
      </c>
      <c r="B9" s="5" t="s">
        <v>249</v>
      </c>
      <c r="C9" s="5" t="s">
        <v>250</v>
      </c>
      <c r="D9" s="5" t="s">
        <v>251</v>
      </c>
      <c r="E9" s="5" t="s">
        <v>195</v>
      </c>
      <c r="F9" s="5" t="s">
        <v>252</v>
      </c>
      <c r="G9" s="5" t="s">
        <v>253</v>
      </c>
      <c r="H9" s="5" t="s">
        <v>108</v>
      </c>
      <c r="I9" s="5" t="s">
        <v>197</v>
      </c>
      <c r="J9" s="5" t="s">
        <v>250</v>
      </c>
      <c r="K9" s="5" t="s">
        <v>254</v>
      </c>
      <c r="L9" s="5" t="s">
        <v>107</v>
      </c>
      <c r="M9" s="5" t="s">
        <v>255</v>
      </c>
      <c r="N9" s="5" t="s">
        <v>256</v>
      </c>
      <c r="O9" s="5" t="s">
        <v>257</v>
      </c>
      <c r="P9" s="5" t="s">
        <v>71</v>
      </c>
      <c r="Q9" s="5" t="s">
        <v>258</v>
      </c>
      <c r="R9" s="5" t="s">
        <v>196</v>
      </c>
    </row>
    <row r="10" spans="1:18" ht="20.100000000000001" customHeight="1" x14ac:dyDescent="0.3">
      <c r="A10" s="7" t="s">
        <v>129</v>
      </c>
      <c r="B10" s="6" t="s">
        <v>259</v>
      </c>
      <c r="C10" s="6" t="s">
        <v>260</v>
      </c>
      <c r="D10" s="6" t="s">
        <v>59</v>
      </c>
      <c r="E10" s="6" t="s">
        <v>184</v>
      </c>
      <c r="F10" s="6" t="s">
        <v>34</v>
      </c>
      <c r="G10" s="6" t="s">
        <v>261</v>
      </c>
      <c r="H10" s="6" t="s">
        <v>225</v>
      </c>
      <c r="I10" s="6" t="s">
        <v>262</v>
      </c>
      <c r="J10" s="6" t="s">
        <v>127</v>
      </c>
      <c r="K10" s="6" t="s">
        <v>263</v>
      </c>
      <c r="L10" s="6" t="s">
        <v>56</v>
      </c>
      <c r="M10" s="6" t="s">
        <v>225</v>
      </c>
      <c r="N10" s="6" t="s">
        <v>39</v>
      </c>
      <c r="O10" s="6" t="s">
        <v>238</v>
      </c>
      <c r="P10" s="6" t="s">
        <v>264</v>
      </c>
      <c r="Q10" s="6" t="s">
        <v>225</v>
      </c>
      <c r="R10" s="6" t="s">
        <v>265</v>
      </c>
    </row>
    <row r="11" spans="1:18" ht="20.100000000000001" customHeight="1" x14ac:dyDescent="0.3">
      <c r="A11" s="4" t="s">
        <v>229</v>
      </c>
      <c r="B11" s="5" t="s">
        <v>84</v>
      </c>
      <c r="C11" s="5" t="s">
        <v>251</v>
      </c>
      <c r="D11" s="5" t="s">
        <v>266</v>
      </c>
      <c r="E11" s="5" t="s">
        <v>166</v>
      </c>
      <c r="F11" s="5" t="s">
        <v>267</v>
      </c>
      <c r="G11" s="5" t="s">
        <v>268</v>
      </c>
      <c r="H11" s="5" t="s">
        <v>112</v>
      </c>
      <c r="I11" s="5" t="s">
        <v>209</v>
      </c>
      <c r="J11" s="5" t="s">
        <v>113</v>
      </c>
      <c r="K11" s="5" t="s">
        <v>107</v>
      </c>
      <c r="L11" s="5" t="s">
        <v>251</v>
      </c>
      <c r="M11" s="5" t="s">
        <v>269</v>
      </c>
      <c r="N11" s="5" t="s">
        <v>270</v>
      </c>
      <c r="O11" s="5" t="s">
        <v>271</v>
      </c>
      <c r="P11" s="5" t="s">
        <v>270</v>
      </c>
      <c r="Q11" s="5" t="s">
        <v>270</v>
      </c>
      <c r="R11" s="5" t="s">
        <v>271</v>
      </c>
    </row>
    <row r="12" spans="1:18" ht="20.100000000000001" customHeight="1" x14ac:dyDescent="0.3">
      <c r="A12" s="7" t="s">
        <v>190</v>
      </c>
      <c r="B12" s="6" t="s">
        <v>272</v>
      </c>
      <c r="C12" s="6" t="s">
        <v>56</v>
      </c>
      <c r="D12" s="6" t="s">
        <v>273</v>
      </c>
      <c r="E12" s="6" t="s">
        <v>123</v>
      </c>
      <c r="F12" s="6" t="s">
        <v>181</v>
      </c>
      <c r="G12" s="6" t="s">
        <v>274</v>
      </c>
      <c r="H12" s="6" t="s">
        <v>92</v>
      </c>
      <c r="I12" s="6" t="s">
        <v>275</v>
      </c>
      <c r="J12" s="6" t="s">
        <v>276</v>
      </c>
      <c r="K12" s="6" t="s">
        <v>56</v>
      </c>
      <c r="L12" s="6" t="s">
        <v>160</v>
      </c>
      <c r="M12" s="6" t="s">
        <v>120</v>
      </c>
      <c r="N12" s="6" t="s">
        <v>277</v>
      </c>
      <c r="O12" s="6" t="s">
        <v>278</v>
      </c>
      <c r="P12" s="6" t="s">
        <v>219</v>
      </c>
      <c r="Q12" s="6" t="s">
        <v>177</v>
      </c>
      <c r="R12" s="6" t="s">
        <v>279</v>
      </c>
    </row>
    <row r="13" spans="1:18" ht="20.100000000000001" customHeight="1" x14ac:dyDescent="0.3">
      <c r="A13" s="4" t="s">
        <v>222</v>
      </c>
      <c r="B13" s="5" t="s">
        <v>195</v>
      </c>
      <c r="C13" s="5" t="s">
        <v>223</v>
      </c>
      <c r="D13" s="5" t="s">
        <v>84</v>
      </c>
      <c r="E13" s="5" t="s">
        <v>112</v>
      </c>
      <c r="F13" s="5" t="s">
        <v>80</v>
      </c>
      <c r="G13" s="5" t="s">
        <v>109</v>
      </c>
      <c r="H13" s="5" t="s">
        <v>251</v>
      </c>
      <c r="I13" s="5" t="s">
        <v>193</v>
      </c>
      <c r="J13" s="5" t="s">
        <v>109</v>
      </c>
      <c r="K13" s="5" t="s">
        <v>109</v>
      </c>
      <c r="L13" s="5" t="s">
        <v>176</v>
      </c>
      <c r="M13" s="5" t="s">
        <v>193</v>
      </c>
      <c r="N13" s="5" t="s">
        <v>251</v>
      </c>
      <c r="O13" s="5" t="s">
        <v>223</v>
      </c>
      <c r="P13" s="5" t="s">
        <v>80</v>
      </c>
      <c r="Q13" s="5" t="s">
        <v>134</v>
      </c>
      <c r="R13" s="5" t="s">
        <v>270</v>
      </c>
    </row>
    <row r="14" spans="1:18" ht="20.100000000000001" customHeight="1" x14ac:dyDescent="0.3">
      <c r="A14" s="7" t="s">
        <v>118</v>
      </c>
      <c r="B14" s="6" t="s">
        <v>280</v>
      </c>
      <c r="C14" s="6" t="s">
        <v>245</v>
      </c>
      <c r="D14" s="6" t="s">
        <v>281</v>
      </c>
      <c r="E14" s="6" t="s">
        <v>129</v>
      </c>
      <c r="F14" s="6" t="s">
        <v>282</v>
      </c>
      <c r="G14" s="6" t="s">
        <v>283</v>
      </c>
      <c r="H14" s="6" t="s">
        <v>124</v>
      </c>
      <c r="I14" s="6" t="s">
        <v>202</v>
      </c>
      <c r="J14" s="6" t="s">
        <v>117</v>
      </c>
      <c r="K14" s="6" t="s">
        <v>125</v>
      </c>
      <c r="L14" s="6" t="s">
        <v>284</v>
      </c>
      <c r="M14" s="6" t="s">
        <v>190</v>
      </c>
      <c r="N14" s="6" t="s">
        <v>285</v>
      </c>
      <c r="O14" s="6" t="s">
        <v>226</v>
      </c>
      <c r="P14" s="6" t="s">
        <v>99</v>
      </c>
      <c r="Q14" s="6" t="s">
        <v>204</v>
      </c>
      <c r="R14" s="6" t="s">
        <v>286</v>
      </c>
    </row>
    <row r="15" spans="1:18" ht="20.100000000000001" customHeight="1" x14ac:dyDescent="0.3">
      <c r="A15" s="4" t="s">
        <v>208</v>
      </c>
      <c r="B15" s="5" t="s">
        <v>223</v>
      </c>
      <c r="C15" s="5" t="s">
        <v>223</v>
      </c>
      <c r="D15" s="5" t="s">
        <v>223</v>
      </c>
      <c r="E15" s="5" t="s">
        <v>135</v>
      </c>
      <c r="F15" s="5" t="s">
        <v>256</v>
      </c>
      <c r="G15" s="5" t="s">
        <v>210</v>
      </c>
      <c r="H15" s="5" t="s">
        <v>133</v>
      </c>
      <c r="I15" s="5" t="s">
        <v>223</v>
      </c>
      <c r="J15" s="5" t="s">
        <v>194</v>
      </c>
      <c r="K15" s="5" t="s">
        <v>131</v>
      </c>
      <c r="L15" s="5" t="s">
        <v>111</v>
      </c>
      <c r="M15" s="5" t="s">
        <v>136</v>
      </c>
      <c r="N15" s="5" t="s">
        <v>109</v>
      </c>
      <c r="O15" s="5" t="s">
        <v>136</v>
      </c>
      <c r="P15" s="5" t="s">
        <v>135</v>
      </c>
      <c r="Q15" s="5" t="s">
        <v>256</v>
      </c>
      <c r="R15" s="5" t="s">
        <v>194</v>
      </c>
    </row>
    <row r="16" spans="1:18" ht="20.100000000000001" customHeight="1" x14ac:dyDescent="0.3">
      <c r="A16" s="7" t="s">
        <v>150</v>
      </c>
      <c r="B16" s="6" t="s">
        <v>68</v>
      </c>
      <c r="C16" s="6" t="s">
        <v>287</v>
      </c>
      <c r="D16" s="6" t="s">
        <v>276</v>
      </c>
      <c r="E16" s="6" t="s">
        <v>177</v>
      </c>
      <c r="F16" s="6" t="s">
        <v>226</v>
      </c>
      <c r="G16" s="6" t="s">
        <v>288</v>
      </c>
      <c r="H16" s="6" t="s">
        <v>288</v>
      </c>
      <c r="I16" s="6" t="s">
        <v>289</v>
      </c>
      <c r="J16" s="6" t="s">
        <v>177</v>
      </c>
      <c r="K16" s="6" t="s">
        <v>122</v>
      </c>
      <c r="L16" s="6" t="s">
        <v>121</v>
      </c>
      <c r="M16" s="6" t="s">
        <v>126</v>
      </c>
      <c r="N16" s="6" t="s">
        <v>290</v>
      </c>
      <c r="O16" s="6" t="s">
        <v>212</v>
      </c>
      <c r="P16" s="6" t="s">
        <v>226</v>
      </c>
      <c r="Q16" s="6" t="s">
        <v>118</v>
      </c>
      <c r="R16" s="6" t="s">
        <v>213</v>
      </c>
    </row>
    <row r="17" spans="1:18" ht="20.100000000000001" customHeight="1" x14ac:dyDescent="0.3">
      <c r="A17" s="4" t="s">
        <v>165</v>
      </c>
      <c r="B17" s="5" t="s">
        <v>133</v>
      </c>
      <c r="C17" s="5" t="s">
        <v>131</v>
      </c>
      <c r="D17" s="5" t="s">
        <v>134</v>
      </c>
      <c r="E17" s="5" t="s">
        <v>131</v>
      </c>
      <c r="F17" s="5" t="s">
        <v>131</v>
      </c>
      <c r="G17" s="5" t="s">
        <v>131</v>
      </c>
      <c r="H17" s="5" t="s">
        <v>111</v>
      </c>
      <c r="I17" s="5" t="s">
        <v>112</v>
      </c>
      <c r="J17" s="5" t="s">
        <v>136</v>
      </c>
      <c r="K17" s="5" t="s">
        <v>136</v>
      </c>
      <c r="L17" s="5" t="s">
        <v>136</v>
      </c>
      <c r="M17" s="5" t="s">
        <v>223</v>
      </c>
      <c r="N17" s="5" t="s">
        <v>132</v>
      </c>
      <c r="O17" s="5" t="s">
        <v>133</v>
      </c>
      <c r="P17" s="5" t="s">
        <v>132</v>
      </c>
      <c r="Q17" s="5" t="s">
        <v>133</v>
      </c>
      <c r="R17" s="5" t="s">
        <v>134</v>
      </c>
    </row>
    <row r="18" spans="1:18" ht="20.100000000000001" customHeight="1" x14ac:dyDescent="0.3">
      <c r="A18" s="7" t="s">
        <v>177</v>
      </c>
      <c r="B18" s="6" t="s">
        <v>291</v>
      </c>
      <c r="C18" s="6" t="s">
        <v>205</v>
      </c>
      <c r="D18" s="6" t="s">
        <v>215</v>
      </c>
      <c r="E18" s="6" t="s">
        <v>214</v>
      </c>
      <c r="F18" s="6" t="s">
        <v>218</v>
      </c>
      <c r="G18" s="6" t="s">
        <v>116</v>
      </c>
      <c r="H18" s="6" t="s">
        <v>123</v>
      </c>
      <c r="I18" s="6" t="s">
        <v>292</v>
      </c>
      <c r="J18" s="6" t="s">
        <v>118</v>
      </c>
      <c r="K18" s="6" t="s">
        <v>218</v>
      </c>
      <c r="L18" s="6" t="s">
        <v>150</v>
      </c>
      <c r="M18" s="6" t="s">
        <v>129</v>
      </c>
      <c r="N18" s="6" t="s">
        <v>160</v>
      </c>
      <c r="O18" s="6" t="s">
        <v>214</v>
      </c>
      <c r="P18" s="6" t="s">
        <v>220</v>
      </c>
      <c r="Q18" s="6" t="s">
        <v>220</v>
      </c>
      <c r="R18" s="6" t="s">
        <v>291</v>
      </c>
    </row>
    <row r="19" spans="1:18" ht="20.100000000000001" customHeight="1" x14ac:dyDescent="0.3">
      <c r="A19" s="4" t="s">
        <v>192</v>
      </c>
      <c r="B19" s="5" t="s">
        <v>132</v>
      </c>
      <c r="C19" s="5" t="s">
        <v>132</v>
      </c>
      <c r="D19" s="5" t="s">
        <v>136</v>
      </c>
      <c r="E19" s="5" t="s">
        <v>135</v>
      </c>
      <c r="F19" s="5" t="s">
        <v>135</v>
      </c>
      <c r="G19" s="5" t="s">
        <v>133</v>
      </c>
      <c r="H19" s="5" t="s">
        <v>132</v>
      </c>
      <c r="I19" s="5" t="s">
        <v>133</v>
      </c>
      <c r="J19" s="5" t="s">
        <v>135</v>
      </c>
      <c r="K19" s="5" t="s">
        <v>136</v>
      </c>
      <c r="L19" s="5" t="s">
        <v>198</v>
      </c>
      <c r="M19" s="5" t="s">
        <v>135</v>
      </c>
      <c r="N19" s="5" t="s">
        <v>112</v>
      </c>
      <c r="O19" s="5" t="s">
        <v>224</v>
      </c>
      <c r="P19" s="5" t="s">
        <v>224</v>
      </c>
      <c r="Q19" s="5" t="s">
        <v>224</v>
      </c>
      <c r="R19" s="5" t="s">
        <v>111</v>
      </c>
    </row>
  </sheetData>
  <sheetProtection algorithmName="SHA-512" hashValue="5wMmTD3EUbQwfaOhTZO/7UB2WU6kgNejmmWjd0WSNAki5zrRx4vyh9GFoVH7lE9LKsqLqATsPjK4kAGC2xJpZQ==" saltValue="0GS4z2rqaKzVO+EiqsIBgA==" spinCount="100000" sheet="1" objects="1" scenarios="1"/>
  <mergeCells count="7">
    <mergeCell ref="C1:P1"/>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9 A8:A1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FrontPage</vt:lpstr>
      <vt:lpstr>Contents</vt:lpstr>
      <vt:lpstr>ResultsSummary</vt:lpstr>
      <vt:lpstr>Q2</vt:lpstr>
      <vt:lpstr>Q3R1</vt:lpstr>
      <vt:lpstr>Q3R2</vt:lpstr>
      <vt:lpstr>Q3R3</vt:lpstr>
      <vt:lpstr>Q3a</vt:lpstr>
      <vt:lpstr>Q3b</vt:lpstr>
      <vt:lpstr>Q3c</vt:lpstr>
      <vt:lpstr>Q3d</vt:lpstr>
      <vt:lpstr>Q3e</vt:lpstr>
      <vt:lpstr>Q3f</vt:lpstr>
      <vt:lpstr>Q4</vt:lpstr>
      <vt:lpstr>Q5</vt:lpstr>
      <vt:lpstr>Q6a</vt:lpstr>
      <vt:lpstr>Q6b</vt:lpstr>
      <vt:lpstr>Q6c</vt:lpstr>
      <vt:lpstr>Q6d</vt:lpstr>
      <vt:lpstr>Q6e</vt:lpstr>
      <vt:lpstr>Q7</vt:lpstr>
      <vt:lpstr>Q8a</vt:lpstr>
      <vt:lpstr>Q8b</vt:lpstr>
      <vt:lpstr>Q8c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dcterms:created xsi:type="dcterms:W3CDTF">2018-12-06T01:17:50Z</dcterms:created>
  <dcterms:modified xsi:type="dcterms:W3CDTF">2018-12-07T15:06:40Z</dcterms:modified>
</cp:coreProperties>
</file>