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obs\Spearing NZ\"/>
    </mc:Choice>
  </mc:AlternateContent>
  <bookViews>
    <workbookView xWindow="0" yWindow="0" windowWidth="23451" windowHeight="11409"/>
  </bookViews>
  <sheets>
    <sheet name="Totals" sheetId="35" r:id="rId1"/>
    <sheet name="Team  1" sheetId="20" r:id="rId2"/>
    <sheet name="Team 2" sheetId="25" r:id="rId3"/>
    <sheet name="Team 3" sheetId="4" r:id="rId4"/>
    <sheet name="Team 4" sheetId="15" r:id="rId5"/>
    <sheet name="Team 5" sheetId="13" r:id="rId6"/>
    <sheet name="Team 6" sheetId="28" r:id="rId7"/>
    <sheet name="Team 7" sheetId="16" r:id="rId8"/>
    <sheet name="Team 8" sheetId="23" r:id="rId9"/>
    <sheet name="Team 9" sheetId="2" r:id="rId10"/>
    <sheet name="Team 10" sheetId="10" r:id="rId11"/>
    <sheet name="Team 11" sheetId="17" r:id="rId12"/>
    <sheet name="Team 12" sheetId="22" r:id="rId13"/>
    <sheet name="Team 13" sheetId="19" r:id="rId14"/>
    <sheet name="Team 14" sheetId="24" r:id="rId15"/>
    <sheet name="Team 15" sheetId="26" r:id="rId16"/>
    <sheet name="Team 16" sheetId="14" r:id="rId17"/>
    <sheet name="Team 17" sheetId="6" r:id="rId18"/>
    <sheet name="Team 18" sheetId="18" r:id="rId19"/>
    <sheet name="Team 19" sheetId="7" r:id="rId20"/>
    <sheet name="Team 20" sheetId="11" r:id="rId21"/>
    <sheet name="Team 21" sheetId="3" r:id="rId22"/>
    <sheet name="Team 22" sheetId="32" r:id="rId23"/>
    <sheet name="Team 23" sheetId="21" r:id="rId24"/>
    <sheet name="Team 24" sheetId="27" r:id="rId25"/>
    <sheet name="Team 25" sheetId="34" r:id="rId26"/>
    <sheet name="Team 26" sheetId="12" r:id="rId27"/>
    <sheet name="Team 27" sheetId="31" r:id="rId28"/>
    <sheet name="Team 28" sheetId="30" r:id="rId29"/>
    <sheet name="Team  29" sheetId="5" r:id="rId30"/>
    <sheet name="Team 30" sheetId="8" r:id="rId31"/>
    <sheet name="Team 31" sheetId="33" r:id="rId32"/>
    <sheet name="Team 32" sheetId="9" r:id="rId33"/>
    <sheet name="Team 33" sheetId="29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35" l="1"/>
  <c r="D42" i="35"/>
  <c r="D43" i="35"/>
  <c r="D44" i="35"/>
  <c r="D45" i="35"/>
  <c r="D46" i="35"/>
  <c r="D49" i="35"/>
  <c r="D50" i="35"/>
  <c r="D51" i="35"/>
  <c r="D52" i="35"/>
  <c r="D53" i="35"/>
  <c r="D54" i="35"/>
  <c r="D55" i="35"/>
  <c r="D56" i="35"/>
  <c r="D57" i="35"/>
  <c r="I20" i="35" l="1"/>
  <c r="C21" i="10"/>
  <c r="I32" i="35"/>
  <c r="I10" i="35"/>
  <c r="I5" i="35"/>
  <c r="I34" i="35"/>
  <c r="I29" i="35"/>
  <c r="I19" i="35"/>
  <c r="I9" i="35"/>
  <c r="I2" i="35"/>
  <c r="I33" i="35"/>
  <c r="I22" i="35"/>
  <c r="I16" i="35"/>
  <c r="I13" i="35"/>
  <c r="I27" i="35"/>
  <c r="I25" i="35"/>
  <c r="I28" i="35"/>
  <c r="I31" i="35"/>
  <c r="I7" i="35"/>
  <c r="I8" i="35"/>
  <c r="I15" i="35"/>
  <c r="I6" i="35"/>
  <c r="I21" i="35"/>
  <c r="I24" i="35"/>
  <c r="I3" i="35"/>
  <c r="J3" i="35" s="1"/>
  <c r="I18" i="35"/>
  <c r="I30" i="35"/>
  <c r="I12" i="35"/>
  <c r="I26" i="35"/>
  <c r="J26" i="35" s="1"/>
  <c r="I14" i="35"/>
  <c r="I23" i="35"/>
  <c r="J23" i="35" s="1"/>
  <c r="I4" i="35"/>
  <c r="I17" i="35"/>
  <c r="J17" i="35" s="1"/>
  <c r="I11" i="35"/>
  <c r="D21" i="29"/>
  <c r="D21" i="9"/>
  <c r="D21" i="33"/>
  <c r="D21" i="8"/>
  <c r="D21" i="5"/>
  <c r="D21" i="30"/>
  <c r="D21" i="31"/>
  <c r="D21" i="12"/>
  <c r="D21" i="34"/>
  <c r="D21" i="21"/>
  <c r="D21" i="32"/>
  <c r="D21" i="3"/>
  <c r="D21" i="11"/>
  <c r="D21" i="7"/>
  <c r="D21" i="6"/>
  <c r="D21" i="14"/>
  <c r="D21" i="26"/>
  <c r="D21" i="24"/>
  <c r="D21" i="19"/>
  <c r="D21" i="22"/>
  <c r="D21" i="17"/>
  <c r="D21" i="10"/>
  <c r="D21" i="2"/>
  <c r="D21" i="23"/>
  <c r="D21" i="16"/>
  <c r="D21" i="28"/>
  <c r="D21" i="13"/>
  <c r="D21" i="15"/>
  <c r="D21" i="4"/>
  <c r="D21" i="25"/>
  <c r="D21" i="20"/>
  <c r="D19" i="20"/>
  <c r="J4" i="35" l="1"/>
  <c r="J12" i="35"/>
  <c r="J24" i="35"/>
  <c r="J8" i="35"/>
  <c r="J25" i="35"/>
  <c r="J22" i="35"/>
  <c r="J19" i="35"/>
  <c r="J10" i="35"/>
  <c r="J30" i="35"/>
  <c r="J11" i="35"/>
  <c r="J14" i="35"/>
  <c r="J18" i="35"/>
  <c r="J6" i="35"/>
  <c r="J21" i="35"/>
  <c r="J7" i="35"/>
  <c r="J27" i="35"/>
  <c r="J33" i="35"/>
  <c r="J29" i="35"/>
  <c r="J32" i="35"/>
  <c r="J31" i="35"/>
  <c r="J13" i="35"/>
  <c r="J2" i="35"/>
  <c r="J34" i="35"/>
  <c r="J15" i="35"/>
  <c r="J28" i="35"/>
  <c r="J16" i="35"/>
  <c r="J9" i="35"/>
  <c r="J5" i="35"/>
  <c r="J20" i="35"/>
  <c r="K14" i="35"/>
  <c r="K10" i="35"/>
  <c r="K33" i="35"/>
  <c r="K21" i="35"/>
  <c r="K23" i="35"/>
  <c r="K5" i="35"/>
  <c r="K19" i="35"/>
  <c r="K22" i="35"/>
  <c r="K25" i="35"/>
  <c r="K8" i="35"/>
  <c r="K24" i="35"/>
  <c r="K12" i="35"/>
  <c r="K4" i="35"/>
  <c r="K29" i="35"/>
  <c r="K27" i="35"/>
  <c r="K7" i="35"/>
  <c r="K30" i="35"/>
  <c r="K11" i="35"/>
  <c r="K20" i="35"/>
  <c r="K9" i="35"/>
  <c r="K16" i="35"/>
  <c r="K28" i="35"/>
  <c r="K15" i="35"/>
  <c r="K3" i="35"/>
  <c r="K26" i="35"/>
  <c r="K17" i="35"/>
  <c r="K32" i="35"/>
  <c r="K34" i="35"/>
  <c r="K2" i="35"/>
  <c r="K13" i="35"/>
  <c r="K31" i="35"/>
  <c r="K6" i="35"/>
  <c r="K18" i="35"/>
  <c r="F32" i="35"/>
  <c r="F10" i="35"/>
  <c r="F20" i="35"/>
  <c r="F34" i="35"/>
  <c r="F29" i="35"/>
  <c r="F19" i="35"/>
  <c r="F9" i="35"/>
  <c r="F2" i="35"/>
  <c r="F33" i="35"/>
  <c r="F22" i="35"/>
  <c r="F16" i="35"/>
  <c r="F13" i="35"/>
  <c r="F27" i="35"/>
  <c r="F28" i="35"/>
  <c r="F31" i="35"/>
  <c r="F7" i="35"/>
  <c r="F8" i="35"/>
  <c r="F15" i="35"/>
  <c r="F6" i="35"/>
  <c r="F21" i="35"/>
  <c r="F24" i="35"/>
  <c r="F3" i="35"/>
  <c r="F18" i="35"/>
  <c r="G18" i="35" s="1"/>
  <c r="F30" i="35"/>
  <c r="F12" i="35"/>
  <c r="F26" i="35"/>
  <c r="F14" i="35"/>
  <c r="G14" i="35" s="1"/>
  <c r="F23" i="35"/>
  <c r="F4" i="35"/>
  <c r="F17" i="35"/>
  <c r="F11" i="35"/>
  <c r="G11" i="35" s="1"/>
  <c r="C19" i="34"/>
  <c r="C21" i="34" s="1"/>
  <c r="C19" i="33"/>
  <c r="C21" i="33" s="1"/>
  <c r="F5" i="35" s="1"/>
  <c r="G5" i="35" s="1"/>
  <c r="C19" i="32"/>
  <c r="C21" i="32" s="1"/>
  <c r="C19" i="31"/>
  <c r="C21" i="31" s="1"/>
  <c r="C19" i="30"/>
  <c r="C21" i="30" s="1"/>
  <c r="C19" i="29"/>
  <c r="C21" i="29" s="1"/>
  <c r="C19" i="28"/>
  <c r="C21" i="28" s="1"/>
  <c r="C19" i="27"/>
  <c r="C21" i="27" s="1"/>
  <c r="C19" i="26"/>
  <c r="C21" i="26" s="1"/>
  <c r="C19" i="25"/>
  <c r="C21" i="25" s="1"/>
  <c r="C19" i="24"/>
  <c r="C21" i="24" s="1"/>
  <c r="C19" i="23"/>
  <c r="C21" i="23" s="1"/>
  <c r="C19" i="22"/>
  <c r="C21" i="22" s="1"/>
  <c r="C19" i="21"/>
  <c r="C21" i="21" s="1"/>
  <c r="C19" i="20"/>
  <c r="C21" i="20" s="1"/>
  <c r="C19" i="19"/>
  <c r="C21" i="19" s="1"/>
  <c r="C19" i="18"/>
  <c r="C21" i="18" s="1"/>
  <c r="C19" i="17"/>
  <c r="C21" i="17" s="1"/>
  <c r="C19" i="16"/>
  <c r="C21" i="16" s="1"/>
  <c r="C19" i="15"/>
  <c r="C21" i="15" s="1"/>
  <c r="C19" i="14"/>
  <c r="C21" i="14" s="1"/>
  <c r="C19" i="13"/>
  <c r="C21" i="13" s="1"/>
  <c r="C19" i="12"/>
  <c r="C21" i="12" s="1"/>
  <c r="C19" i="11"/>
  <c r="C21" i="11" s="1"/>
  <c r="C19" i="10"/>
  <c r="C19" i="9"/>
  <c r="C21" i="9" s="1"/>
  <c r="C19" i="8"/>
  <c r="C21" i="8" s="1"/>
  <c r="C19" i="7"/>
  <c r="C21" i="7" s="1"/>
  <c r="F25" i="35" s="1"/>
  <c r="G25" i="35" s="1"/>
  <c r="C19" i="6"/>
  <c r="C21" i="6" s="1"/>
  <c r="C19" i="4"/>
  <c r="C21" i="4" s="1"/>
  <c r="C19" i="5"/>
  <c r="C21" i="5" s="1"/>
  <c r="C19" i="3"/>
  <c r="C21" i="3" s="1"/>
  <c r="C21" i="2"/>
  <c r="G6" i="35" l="1"/>
  <c r="G31" i="35"/>
  <c r="G16" i="35"/>
  <c r="G9" i="35"/>
  <c r="G20" i="35"/>
  <c r="G17" i="35"/>
  <c r="G26" i="35"/>
  <c r="G3" i="35"/>
  <c r="G15" i="35"/>
  <c r="G28" i="35"/>
  <c r="G22" i="35"/>
  <c r="G19" i="35"/>
  <c r="G10" i="35"/>
  <c r="G4" i="35"/>
  <c r="G24" i="35"/>
  <c r="G8" i="35"/>
  <c r="G27" i="35"/>
  <c r="G33" i="35"/>
  <c r="G29" i="35"/>
  <c r="L29" i="35" s="1"/>
  <c r="G32" i="35"/>
  <c r="G12" i="35"/>
  <c r="L12" i="35" s="1"/>
  <c r="G23" i="35"/>
  <c r="L23" i="35" s="1"/>
  <c r="G30" i="35"/>
  <c r="L30" i="35" s="1"/>
  <c r="G21" i="35"/>
  <c r="G7" i="35"/>
  <c r="L7" i="35" s="1"/>
  <c r="G13" i="35"/>
  <c r="G2" i="35"/>
  <c r="L2" i="35" s="1"/>
  <c r="G34" i="35"/>
  <c r="L27" i="35"/>
  <c r="L32" i="35"/>
  <c r="L33" i="35"/>
  <c r="L17" i="35"/>
  <c r="L26" i="35"/>
  <c r="L3" i="35"/>
  <c r="L22" i="35"/>
  <c r="L19" i="35"/>
  <c r="L21" i="35"/>
  <c r="L13" i="35"/>
  <c r="L34" i="35"/>
  <c r="L14" i="35"/>
  <c r="L18" i="35"/>
  <c r="L6" i="35"/>
  <c r="L31" i="35"/>
  <c r="L16" i="35"/>
  <c r="L9" i="35"/>
  <c r="L20" i="35"/>
  <c r="L25" i="35"/>
  <c r="H8" i="35"/>
  <c r="L4" i="35"/>
  <c r="L24" i="35"/>
  <c r="L8" i="35"/>
  <c r="H15" i="35"/>
  <c r="H28" i="35"/>
  <c r="H19" i="35"/>
  <c r="H27" i="35"/>
  <c r="H33" i="35"/>
  <c r="H29" i="35"/>
  <c r="H10" i="35"/>
  <c r="L10" i="35"/>
  <c r="H3" i="35"/>
  <c r="H22" i="35"/>
  <c r="H5" i="35"/>
  <c r="H23" i="35"/>
  <c r="H30" i="35"/>
  <c r="H21" i="35"/>
  <c r="H7" i="35"/>
  <c r="H13" i="35"/>
  <c r="H2" i="35"/>
  <c r="H34" i="35"/>
  <c r="H32" i="35"/>
  <c r="L5" i="35"/>
  <c r="H26" i="35"/>
  <c r="H11" i="35"/>
  <c r="H14" i="35"/>
  <c r="H18" i="35"/>
  <c r="H6" i="35"/>
  <c r="H31" i="35"/>
  <c r="H16" i="35"/>
  <c r="H9" i="35"/>
  <c r="H20" i="35"/>
  <c r="L11" i="35"/>
  <c r="L28" i="35"/>
  <c r="L15" i="35"/>
  <c r="H12" i="35"/>
  <c r="H4" i="35"/>
  <c r="H24" i="35"/>
  <c r="H17" i="35"/>
  <c r="H25" i="35"/>
  <c r="M14" i="35" l="1"/>
  <c r="M18" i="35"/>
  <c r="M6" i="35"/>
  <c r="M31" i="35"/>
  <c r="M13" i="35"/>
  <c r="M2" i="35"/>
  <c r="M34" i="35"/>
  <c r="M32" i="35"/>
  <c r="M30" i="35"/>
  <c r="M27" i="35"/>
  <c r="M10" i="35"/>
  <c r="M17" i="35"/>
  <c r="M26" i="35"/>
  <c r="M3" i="35"/>
  <c r="M15" i="35"/>
  <c r="M28" i="35"/>
  <c r="M16" i="35"/>
  <c r="M9" i="35"/>
  <c r="M20" i="35"/>
  <c r="M11" i="35"/>
  <c r="M21" i="35"/>
  <c r="M33" i="35"/>
  <c r="M4" i="35"/>
  <c r="M12" i="35"/>
  <c r="M24" i="35"/>
  <c r="M8" i="35"/>
  <c r="M25" i="35"/>
  <c r="M22" i="35"/>
  <c r="M19" i="35"/>
  <c r="M5" i="35"/>
  <c r="M23" i="35"/>
  <c r="M7" i="35"/>
  <c r="M29" i="35"/>
</calcChain>
</file>

<file path=xl/sharedStrings.xml><?xml version="1.0" encoding="utf-8"?>
<sst xmlns="http://schemas.openxmlformats.org/spreadsheetml/2006/main" count="992" uniqueCount="170">
  <si>
    <t>2016 NZ Spearfishing Nationals -Weigh in - Open Mens</t>
  </si>
  <si>
    <t>Competitors</t>
  </si>
  <si>
    <t>Species</t>
  </si>
  <si>
    <t>Number Allowed</t>
  </si>
  <si>
    <t>Day 1</t>
  </si>
  <si>
    <t>Day 2</t>
  </si>
  <si>
    <t>Bastard Cod</t>
  </si>
  <si>
    <t>Blue Moki</t>
  </si>
  <si>
    <t>Boarfish</t>
  </si>
  <si>
    <t>Butterfish</t>
  </si>
  <si>
    <t>Hapuku/Gamefish</t>
  </si>
  <si>
    <t>John Dory</t>
  </si>
  <si>
    <t>Kahawai</t>
  </si>
  <si>
    <t>Kingfish</t>
  </si>
  <si>
    <t>Koheru</t>
  </si>
  <si>
    <t>Pink Mao Mao</t>
  </si>
  <si>
    <t>Red Snapper</t>
  </si>
  <si>
    <t>Scorpion Fish</t>
  </si>
  <si>
    <t>Snapper</t>
  </si>
  <si>
    <t>Tarakihi</t>
  </si>
  <si>
    <t>Trevally</t>
  </si>
  <si>
    <t>Total</t>
  </si>
  <si>
    <t>Weight</t>
  </si>
  <si>
    <t>Score</t>
  </si>
  <si>
    <t>Reid Quinlan / Jordy Wilson</t>
  </si>
  <si>
    <t>Julian O'Neale / Karl Bottema</t>
  </si>
  <si>
    <t>George Nappa / Lindsay O'Neale</t>
  </si>
  <si>
    <t>Sam Bindon / Craig Edwards</t>
  </si>
  <si>
    <t>Brad Taylor / Hagan Taylor</t>
  </si>
  <si>
    <t>Phil Penney / Ross Kennedy</t>
  </si>
  <si>
    <t>John Anderson / Andrew McDonald</t>
  </si>
  <si>
    <t>Jackson Shields / Paul Best</t>
  </si>
  <si>
    <t>Kent Remihana</t>
  </si>
  <si>
    <t>Kent Remihana/ Bill George</t>
  </si>
  <si>
    <t>Blair Herbert / Richard Harris</t>
  </si>
  <si>
    <t>Nat Davey / James Young</t>
  </si>
  <si>
    <t>Geoff Crawford / Brett Bamber</t>
  </si>
  <si>
    <t>Ben Jamieson / Wes Moir</t>
  </si>
  <si>
    <t>Connor Cawley / Raymond Lidgard</t>
  </si>
  <si>
    <t>Luke Loxton / Elliott Dunn</t>
  </si>
  <si>
    <t>Craig Carter / James Goodall</t>
  </si>
  <si>
    <t>Moss Burmester / Rowan Virbickas</t>
  </si>
  <si>
    <t>Rob Harrison / Braden Lynch</t>
  </si>
  <si>
    <t>Poppy MacIntyre / Josh Cochrane</t>
  </si>
  <si>
    <t>David Mullins / Mal Bird</t>
  </si>
  <si>
    <t>Steve McDonald / Jerome Rennes</t>
  </si>
  <si>
    <t>Sam Wild / Micah Madson</t>
  </si>
  <si>
    <t>Adam Flaws / Spencer Hall</t>
  </si>
  <si>
    <t>Chris Marshall / Kolt Johnson</t>
  </si>
  <si>
    <t>Ben Laurie / Robert Eliottt</t>
  </si>
  <si>
    <t>Gemma Cookson / Geffory Cookson</t>
  </si>
  <si>
    <t>Cameron Pepperell / Catherine Sayce</t>
  </si>
  <si>
    <t>Craig Thornton / Rob Thornton</t>
  </si>
  <si>
    <t>Nick Sanderson / Olivier Bittar</t>
  </si>
  <si>
    <t>Simon Jones / Peter MacIntyre</t>
  </si>
  <si>
    <t xml:space="preserve">Julian Hansford / Carrie </t>
  </si>
  <si>
    <t>Herb / Dwane Herbert</t>
  </si>
  <si>
    <t>Wigrial Mouzin / Richard Viratelle</t>
  </si>
  <si>
    <t>No</t>
  </si>
  <si>
    <t>Competitor 1</t>
  </si>
  <si>
    <t>Competitor 2</t>
  </si>
  <si>
    <t>Grade</t>
  </si>
  <si>
    <t>Club</t>
  </si>
  <si>
    <t>Rob Harrison</t>
  </si>
  <si>
    <t>Braden Lynch</t>
  </si>
  <si>
    <t>A</t>
  </si>
  <si>
    <t>Bluefins/AFC</t>
  </si>
  <si>
    <t>Adam Flaws</t>
  </si>
  <si>
    <t>Spencer Hall</t>
  </si>
  <si>
    <t>Bluefins</t>
  </si>
  <si>
    <t>Wigrial Mouzin</t>
  </si>
  <si>
    <t>Richard Viratelle</t>
  </si>
  <si>
    <t>APSA</t>
  </si>
  <si>
    <t>Ben Jamieson</t>
  </si>
  <si>
    <t>Wes Moir</t>
  </si>
  <si>
    <t>Nat Davey</t>
  </si>
  <si>
    <t>James Young</t>
  </si>
  <si>
    <t>Port Valley</t>
  </si>
  <si>
    <t>Gemma Cookson</t>
  </si>
  <si>
    <t>Geffory Cookson</t>
  </si>
  <si>
    <t>Port Valley/AFC</t>
  </si>
  <si>
    <t>Raymond Lidgard</t>
  </si>
  <si>
    <t>Connor Cawley</t>
  </si>
  <si>
    <t>B</t>
  </si>
  <si>
    <t>Mercury Bay</t>
  </si>
  <si>
    <t>Steve McDonald</t>
  </si>
  <si>
    <t>Jerome Rennes</t>
  </si>
  <si>
    <t>Reid Quinlan</t>
  </si>
  <si>
    <t>Jordy Wilson</t>
  </si>
  <si>
    <t>Jackson Shields</t>
  </si>
  <si>
    <t>Paul Best</t>
  </si>
  <si>
    <t>Wettie</t>
  </si>
  <si>
    <t>Elliott Dunn</t>
  </si>
  <si>
    <t>Luke Loxton</t>
  </si>
  <si>
    <t>AFC</t>
  </si>
  <si>
    <t>David Mullins</t>
  </si>
  <si>
    <t>Mal Bird</t>
  </si>
  <si>
    <t>Rowan Virbickas</t>
  </si>
  <si>
    <t>Moss Burmester</t>
  </si>
  <si>
    <t>Mercury Bay/AFC</t>
  </si>
  <si>
    <t>Micah Madson</t>
  </si>
  <si>
    <t>Sam Wild</t>
  </si>
  <si>
    <t>Chris Marshall</t>
  </si>
  <si>
    <t>Kolt Johnson</t>
  </si>
  <si>
    <t>Geoff Crawford</t>
  </si>
  <si>
    <t>Brett Bamber</t>
  </si>
  <si>
    <t>Sam Bindon</t>
  </si>
  <si>
    <t>Craig Edwards</t>
  </si>
  <si>
    <t>Craig Carter</t>
  </si>
  <si>
    <t>James Goodall</t>
  </si>
  <si>
    <t>Hagan Taylor</t>
  </si>
  <si>
    <t>Brad Taylor</t>
  </si>
  <si>
    <t>Bill George</t>
  </si>
  <si>
    <t>Julian O'Neale</t>
  </si>
  <si>
    <t>Karl Bottema</t>
  </si>
  <si>
    <t>Simon Jones</t>
  </si>
  <si>
    <t>Peter MacIntyre</t>
  </si>
  <si>
    <t>Poppy MacIntyre</t>
  </si>
  <si>
    <t>Josh Cochrane</t>
  </si>
  <si>
    <t>Ben Laurie</t>
  </si>
  <si>
    <t>Robert Elliott</t>
  </si>
  <si>
    <t>Herb</t>
  </si>
  <si>
    <t>Blair Herbert</t>
  </si>
  <si>
    <t>Richard Harris</t>
  </si>
  <si>
    <t>Nick Sanderson</t>
  </si>
  <si>
    <t>Olivier Bittar</t>
  </si>
  <si>
    <t>Craig Thornton</t>
  </si>
  <si>
    <t>Rob Thornton</t>
  </si>
  <si>
    <t>George Nappa</t>
  </si>
  <si>
    <t>Lindsay O'Neale</t>
  </si>
  <si>
    <t>Phil Penny</t>
  </si>
  <si>
    <t>Ross Kennedy</t>
  </si>
  <si>
    <t>Dwane Herbert</t>
  </si>
  <si>
    <t>Julian Hansford</t>
  </si>
  <si>
    <t>Andrew MacDonald</t>
  </si>
  <si>
    <t>John Anderson</t>
  </si>
  <si>
    <t>Cameron Pepperell</t>
  </si>
  <si>
    <t>Cartherine Sayce</t>
  </si>
  <si>
    <t>Bluefins / Marsden Cove</t>
  </si>
  <si>
    <t>Day 1 Score</t>
  </si>
  <si>
    <t>Day 2 Score</t>
  </si>
  <si>
    <t>Carrie</t>
  </si>
  <si>
    <t>Day 1 Rank</t>
  </si>
  <si>
    <t>Day 2 Rank</t>
  </si>
  <si>
    <t>Day 1 Total</t>
  </si>
  <si>
    <t>Day 2 Total</t>
  </si>
  <si>
    <t>Late</t>
  </si>
  <si>
    <t>Not presented</t>
  </si>
  <si>
    <t>50% Penalty applied to day 1</t>
  </si>
  <si>
    <t>Final Placing</t>
  </si>
  <si>
    <t>Final Score</t>
  </si>
  <si>
    <t>Original Day 1 Score</t>
  </si>
  <si>
    <t>Womens</t>
  </si>
  <si>
    <t>Alex Edwards</t>
  </si>
  <si>
    <t>Juniors</t>
  </si>
  <si>
    <t>Marcus Dorestader</t>
  </si>
  <si>
    <t>Cole Harrison</t>
  </si>
  <si>
    <t>Luca Waring</t>
  </si>
  <si>
    <t>Edward Warnock</t>
  </si>
  <si>
    <t>Rochele Potter</t>
  </si>
  <si>
    <t>Poppy McIntyre</t>
  </si>
  <si>
    <t>Anabell Herbert</t>
  </si>
  <si>
    <t>Kara Herbert</t>
  </si>
  <si>
    <t>Karlene Going</t>
  </si>
  <si>
    <t>Megan Edwards</t>
  </si>
  <si>
    <t>Catherine Sayce</t>
  </si>
  <si>
    <t>Rank</t>
  </si>
  <si>
    <t>Points</t>
  </si>
  <si>
    <t>Under 11</t>
  </si>
  <si>
    <t>Cobey Herbert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</si>
</sst>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3" borderId="1" xfId="0" applyFont="1" applyFill="1" applyBorder="1" applyAlignment="1"/>
    <xf numFmtId="0" fontId="4" fillId="0" borderId="2" xfId="0" applyFont="1" applyBorder="1" applyAlignment="1"/>
    <xf numFmtId="0" fontId="3" fillId="2" borderId="3" xfId="0" applyFont="1" applyFill="1" applyBorder="1" applyAlignment="1"/>
    <xf numFmtId="0" fontId="1" fillId="0" borderId="1" xfId="0" applyFont="1" applyBorder="1"/>
    <xf numFmtId="2" fontId="1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1" fillId="4" borderId="1" xfId="0" applyFont="1" applyFill="1" applyBorder="1"/>
    <xf numFmtId="2" fontId="1" fillId="0" borderId="0" xfId="0" applyNumberFormat="1" applyFont="1"/>
    <xf numFmtId="0" fontId="2" fillId="2" borderId="0" xfId="0" applyFont="1" applyFill="1"/>
    <xf numFmtId="0" fontId="2" fillId="2" borderId="1" xfId="0" applyFont="1" applyFill="1" applyBorder="1"/>
    <xf numFmtId="9" fontId="1" fillId="0" borderId="1" xfId="0" applyNumberFormat="1" applyFont="1" applyBorder="1"/>
    <xf numFmtId="0" fontId="1" fillId="2" borderId="1" xfId="0" applyFont="1" applyFill="1" applyBorder="1"/>
    <xf numFmtId="0" fontId="1" fillId="2" borderId="0" xfId="0" applyFont="1" applyFill="1"/>
    <xf numFmtId="0" fontId="1" fillId="4" borderId="0" xfId="0" applyFont="1" applyFill="1"/>
    <xf numFmtId="0" fontId="5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54430</xdr:rowOff>
    </xdr:from>
    <xdr:to>
      <xdr:col>6</xdr:col>
      <xdr:colOff>21771</xdr:colOff>
      <xdr:row>5</xdr:row>
      <xdr:rowOff>174172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9344" y="54430"/>
          <a:ext cx="1289956" cy="1289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workbookViewId="0"/>
  </sheetViews>
  <sheetFormatPr defaultRowHeight="14.6" x14ac:dyDescent="0.4"/>
  <cols>
    <col min="1" max="1" width="5.3046875" customWidth="1"/>
    <col min="2" max="2" width="25.15234375" customWidth="1"/>
    <col min="3" max="3" width="20.07421875" customWidth="1"/>
    <col min="4" max="4" width="8.3828125" customWidth="1"/>
    <col min="5" max="5" width="21.23046875" customWidth="1"/>
    <col min="6" max="7" width="15.07421875" customWidth="1"/>
    <col min="8" max="8" width="15.3828125" customWidth="1"/>
    <col min="9" max="9" width="15.4609375" customWidth="1"/>
    <col min="10" max="10" width="15.07421875" customWidth="1"/>
    <col min="11" max="11" width="14.61328125" customWidth="1"/>
    <col min="12" max="12" width="14.84375" customWidth="1"/>
    <col min="13" max="13" width="17.3046875" customWidth="1"/>
  </cols>
  <sheetData>
    <row r="1" spans="1:13" ht="17.600000000000001" x14ac:dyDescent="0.4">
      <c r="A1" s="3" t="s">
        <v>58</v>
      </c>
      <c r="B1" s="3" t="s">
        <v>59</v>
      </c>
      <c r="C1" s="3" t="s">
        <v>60</v>
      </c>
      <c r="D1" s="3" t="s">
        <v>61</v>
      </c>
      <c r="E1" s="3" t="s">
        <v>62</v>
      </c>
      <c r="F1" s="8" t="s">
        <v>144</v>
      </c>
      <c r="G1" s="8" t="s">
        <v>139</v>
      </c>
      <c r="H1" s="8" t="s">
        <v>142</v>
      </c>
      <c r="I1" s="8" t="s">
        <v>145</v>
      </c>
      <c r="J1" s="8" t="s">
        <v>140</v>
      </c>
      <c r="K1" s="8" t="s">
        <v>143</v>
      </c>
      <c r="L1" s="8" t="s">
        <v>150</v>
      </c>
      <c r="M1" s="8" t="s">
        <v>149</v>
      </c>
    </row>
    <row r="2" spans="1:13" ht="18.45" x14ac:dyDescent="0.5">
      <c r="A2" s="4">
        <v>25</v>
      </c>
      <c r="B2" s="4" t="s">
        <v>121</v>
      </c>
      <c r="C2" s="6" t="s">
        <v>132</v>
      </c>
      <c r="D2" s="4" t="s">
        <v>65</v>
      </c>
      <c r="E2" s="4" t="s">
        <v>84</v>
      </c>
      <c r="F2" s="9">
        <f>'Team 25'!C21</f>
        <v>1232.5</v>
      </c>
      <c r="G2" s="10">
        <f>(F2/F$5) * 100</f>
        <v>94.807692307692307</v>
      </c>
      <c r="H2" s="9">
        <f t="shared" ref="H2:H34" si="0">RANK(F2,F$2:F$34,0)</f>
        <v>2</v>
      </c>
      <c r="I2" s="9">
        <f>'Team 25'!D21</f>
        <v>1046</v>
      </c>
      <c r="J2" s="10">
        <f>(I2/I$3)*100</f>
        <v>60.42749855574813</v>
      </c>
      <c r="K2" s="9">
        <f t="shared" ref="K2:K34" si="1">RANK(I2,I$2:I$34,0)</f>
        <v>2</v>
      </c>
      <c r="L2" s="10">
        <f t="shared" ref="L2:L34" si="2">G2+J2</f>
        <v>155.23519086344044</v>
      </c>
      <c r="M2" s="9">
        <f t="shared" ref="M2:M34" si="3">RANK(L2,L$2:L$34,0)</f>
        <v>1</v>
      </c>
    </row>
    <row r="3" spans="1:13" ht="18.45" x14ac:dyDescent="0.5">
      <c r="A3" s="4">
        <v>10</v>
      </c>
      <c r="B3" s="4" t="s">
        <v>89</v>
      </c>
      <c r="C3" s="6" t="s">
        <v>90</v>
      </c>
      <c r="D3" s="4" t="s">
        <v>65</v>
      </c>
      <c r="E3" s="4" t="s">
        <v>91</v>
      </c>
      <c r="F3" s="9">
        <f>'Team 10'!C21</f>
        <v>634.25</v>
      </c>
      <c r="G3" s="10">
        <f t="shared" ref="G3:G34" si="4">(F3/F$5) * 100</f>
        <v>48.788461538461533</v>
      </c>
      <c r="H3" s="9">
        <f t="shared" si="0"/>
        <v>19</v>
      </c>
      <c r="I3" s="13">
        <f>'Team 10'!D21</f>
        <v>1731</v>
      </c>
      <c r="J3" s="10">
        <f t="shared" ref="J3:J34" si="5">(I3/I$3)*100</f>
        <v>100</v>
      </c>
      <c r="K3" s="9">
        <f t="shared" si="1"/>
        <v>1</v>
      </c>
      <c r="L3" s="10">
        <f t="shared" si="2"/>
        <v>148.78846153846155</v>
      </c>
      <c r="M3" s="9">
        <f t="shared" si="3"/>
        <v>2</v>
      </c>
    </row>
    <row r="4" spans="1:13" ht="18.45" x14ac:dyDescent="0.5">
      <c r="A4" s="4">
        <v>3</v>
      </c>
      <c r="B4" s="5" t="s">
        <v>70</v>
      </c>
      <c r="C4" s="4" t="s">
        <v>71</v>
      </c>
      <c r="D4" s="4" t="s">
        <v>65</v>
      </c>
      <c r="E4" s="4" t="s">
        <v>72</v>
      </c>
      <c r="F4" s="9">
        <f>'Team 3'!C21</f>
        <v>1193</v>
      </c>
      <c r="G4" s="10">
        <f t="shared" si="4"/>
        <v>91.769230769230774</v>
      </c>
      <c r="H4" s="9">
        <f t="shared" si="0"/>
        <v>3</v>
      </c>
      <c r="I4" s="9">
        <f>'Team 3'!D21</f>
        <v>823</v>
      </c>
      <c r="J4" s="10">
        <f t="shared" si="5"/>
        <v>47.54477180820335</v>
      </c>
      <c r="K4" s="9">
        <f t="shared" si="1"/>
        <v>7</v>
      </c>
      <c r="L4" s="10">
        <f t="shared" si="2"/>
        <v>139.31400257743411</v>
      </c>
      <c r="M4" s="9">
        <f t="shared" si="3"/>
        <v>3</v>
      </c>
    </row>
    <row r="5" spans="1:13" ht="18.45" x14ac:dyDescent="0.5">
      <c r="A5" s="4">
        <v>31</v>
      </c>
      <c r="B5" s="4" t="s">
        <v>133</v>
      </c>
      <c r="C5" s="4" t="s">
        <v>141</v>
      </c>
      <c r="D5" s="4" t="s">
        <v>65</v>
      </c>
      <c r="E5" s="4" t="s">
        <v>84</v>
      </c>
      <c r="F5" s="13">
        <f>'Team 31'!C21</f>
        <v>1300</v>
      </c>
      <c r="G5" s="10">
        <f t="shared" si="4"/>
        <v>100</v>
      </c>
      <c r="H5" s="9">
        <f t="shared" si="0"/>
        <v>1</v>
      </c>
      <c r="I5" s="9">
        <f>'Team 31'!D21</f>
        <v>642</v>
      </c>
      <c r="J5" s="10">
        <f t="shared" si="5"/>
        <v>37.088388214904676</v>
      </c>
      <c r="K5" s="9">
        <f t="shared" si="1"/>
        <v>14</v>
      </c>
      <c r="L5" s="10">
        <f t="shared" si="2"/>
        <v>137.08838821490468</v>
      </c>
      <c r="M5" s="9">
        <f t="shared" si="3"/>
        <v>4</v>
      </c>
    </row>
    <row r="6" spans="1:13" ht="18.45" x14ac:dyDescent="0.5">
      <c r="A6" s="4">
        <v>13</v>
      </c>
      <c r="B6" s="4" t="s">
        <v>97</v>
      </c>
      <c r="C6" s="4" t="s">
        <v>98</v>
      </c>
      <c r="D6" s="4" t="s">
        <v>65</v>
      </c>
      <c r="E6" s="4" t="s">
        <v>99</v>
      </c>
      <c r="F6" s="9">
        <f>'Team 13'!C21</f>
        <v>1015.5</v>
      </c>
      <c r="G6" s="10">
        <f t="shared" si="4"/>
        <v>78.115384615384613</v>
      </c>
      <c r="H6" s="9">
        <f t="shared" si="0"/>
        <v>5</v>
      </c>
      <c r="I6" s="9">
        <f>'Team 13'!D21</f>
        <v>852</v>
      </c>
      <c r="J6" s="10">
        <f t="shared" si="5"/>
        <v>49.220103986135186</v>
      </c>
      <c r="K6" s="9">
        <f t="shared" si="1"/>
        <v>6</v>
      </c>
      <c r="L6" s="10">
        <f t="shared" si="2"/>
        <v>127.3354886015198</v>
      </c>
      <c r="M6" s="9">
        <f t="shared" si="3"/>
        <v>5</v>
      </c>
    </row>
    <row r="7" spans="1:13" ht="18.45" x14ac:dyDescent="0.5">
      <c r="A7" s="4">
        <v>16</v>
      </c>
      <c r="B7" s="5" t="s">
        <v>104</v>
      </c>
      <c r="C7" s="4" t="s">
        <v>105</v>
      </c>
      <c r="D7" s="4" t="s">
        <v>65</v>
      </c>
      <c r="E7" s="4" t="s">
        <v>77</v>
      </c>
      <c r="F7" s="9">
        <f>'Team 16'!C21</f>
        <v>1057</v>
      </c>
      <c r="G7" s="10">
        <f t="shared" si="4"/>
        <v>81.307692307692307</v>
      </c>
      <c r="H7" s="9">
        <f t="shared" si="0"/>
        <v>4</v>
      </c>
      <c r="I7" s="9">
        <f>'Team 16'!D21</f>
        <v>713.5</v>
      </c>
      <c r="J7" s="10">
        <f t="shared" si="5"/>
        <v>41.218948584633161</v>
      </c>
      <c r="K7" s="9">
        <f t="shared" si="1"/>
        <v>12</v>
      </c>
      <c r="L7" s="10">
        <f t="shared" si="2"/>
        <v>122.52664089232547</v>
      </c>
      <c r="M7" s="9">
        <f t="shared" si="3"/>
        <v>6</v>
      </c>
    </row>
    <row r="8" spans="1:13" ht="18.45" x14ac:dyDescent="0.5">
      <c r="A8" s="4">
        <v>15</v>
      </c>
      <c r="B8" s="4" t="s">
        <v>102</v>
      </c>
      <c r="C8" s="5" t="s">
        <v>103</v>
      </c>
      <c r="D8" s="4" t="s">
        <v>65</v>
      </c>
      <c r="E8" s="4" t="s">
        <v>69</v>
      </c>
      <c r="F8" s="9">
        <f>'Team 15'!C21</f>
        <v>774</v>
      </c>
      <c r="G8" s="10">
        <f t="shared" si="4"/>
        <v>59.53846153846154</v>
      </c>
      <c r="H8" s="9">
        <f t="shared" si="0"/>
        <v>12</v>
      </c>
      <c r="I8" s="9">
        <f>'Team 15'!D21</f>
        <v>998.5</v>
      </c>
      <c r="J8" s="10">
        <f t="shared" si="5"/>
        <v>57.683419988445984</v>
      </c>
      <c r="K8" s="9">
        <f t="shared" si="1"/>
        <v>3</v>
      </c>
      <c r="L8" s="10">
        <f t="shared" si="2"/>
        <v>117.22188152690752</v>
      </c>
      <c r="M8" s="9">
        <f t="shared" si="3"/>
        <v>7</v>
      </c>
    </row>
    <row r="9" spans="1:13" ht="18.45" x14ac:dyDescent="0.5">
      <c r="A9" s="4">
        <v>26</v>
      </c>
      <c r="B9" s="5" t="s">
        <v>122</v>
      </c>
      <c r="C9" s="6" t="s">
        <v>123</v>
      </c>
      <c r="D9" s="4" t="s">
        <v>65</v>
      </c>
      <c r="E9" s="4" t="s">
        <v>69</v>
      </c>
      <c r="F9" s="9">
        <f>'Team 26'!C21</f>
        <v>963.5</v>
      </c>
      <c r="G9" s="10">
        <f t="shared" si="4"/>
        <v>74.115384615384613</v>
      </c>
      <c r="H9" s="9">
        <f t="shared" si="0"/>
        <v>7</v>
      </c>
      <c r="I9" s="9">
        <f>'Team 26'!D21</f>
        <v>692</v>
      </c>
      <c r="J9" s="10">
        <f t="shared" si="5"/>
        <v>39.97689196995956</v>
      </c>
      <c r="K9" s="9">
        <f t="shared" si="1"/>
        <v>13</v>
      </c>
      <c r="L9" s="10">
        <f t="shared" si="2"/>
        <v>114.09227658534417</v>
      </c>
      <c r="M9" s="9">
        <f t="shared" si="3"/>
        <v>8</v>
      </c>
    </row>
    <row r="10" spans="1:13" ht="18.45" x14ac:dyDescent="0.5">
      <c r="A10" s="4">
        <v>32</v>
      </c>
      <c r="B10" s="4" t="s">
        <v>134</v>
      </c>
      <c r="C10" s="4" t="s">
        <v>135</v>
      </c>
      <c r="D10" s="4" t="s">
        <v>65</v>
      </c>
      <c r="E10" s="4" t="s">
        <v>69</v>
      </c>
      <c r="F10" s="9">
        <f>'Team 32'!C21</f>
        <v>887.5</v>
      </c>
      <c r="G10" s="10">
        <f t="shared" si="4"/>
        <v>68.269230769230774</v>
      </c>
      <c r="H10" s="9">
        <f t="shared" si="0"/>
        <v>9</v>
      </c>
      <c r="I10" s="9">
        <f>'Team 32'!D21</f>
        <v>769</v>
      </c>
      <c r="J10" s="10">
        <f t="shared" si="5"/>
        <v>44.42518775274408</v>
      </c>
      <c r="K10" s="9">
        <f t="shared" si="1"/>
        <v>10</v>
      </c>
      <c r="L10" s="10">
        <f t="shared" si="2"/>
        <v>112.69441852197485</v>
      </c>
      <c r="M10" s="9">
        <f t="shared" si="3"/>
        <v>9</v>
      </c>
    </row>
    <row r="11" spans="1:13" ht="18.45" x14ac:dyDescent="0.5">
      <c r="A11" s="4">
        <v>1</v>
      </c>
      <c r="B11" s="4" t="s">
        <v>63</v>
      </c>
      <c r="C11" s="4" t="s">
        <v>64</v>
      </c>
      <c r="D11" s="4" t="s">
        <v>65</v>
      </c>
      <c r="E11" s="4" t="s">
        <v>66</v>
      </c>
      <c r="F11" s="9">
        <f>'Team  1'!C21</f>
        <v>843</v>
      </c>
      <c r="G11" s="10">
        <f t="shared" si="4"/>
        <v>64.84615384615384</v>
      </c>
      <c r="H11" s="9">
        <f t="shared" si="0"/>
        <v>11</v>
      </c>
      <c r="I11" s="9">
        <f>'Team  1'!D21</f>
        <v>815</v>
      </c>
      <c r="J11" s="10">
        <f t="shared" si="5"/>
        <v>47.082611207394571</v>
      </c>
      <c r="K11" s="9">
        <f t="shared" si="1"/>
        <v>8</v>
      </c>
      <c r="L11" s="10">
        <f t="shared" si="2"/>
        <v>111.9287650535484</v>
      </c>
      <c r="M11" s="9">
        <f t="shared" si="3"/>
        <v>10</v>
      </c>
    </row>
    <row r="12" spans="1:13" ht="18.45" x14ac:dyDescent="0.5">
      <c r="A12" s="4">
        <v>7</v>
      </c>
      <c r="B12" s="4" t="s">
        <v>81</v>
      </c>
      <c r="C12" s="4" t="s">
        <v>82</v>
      </c>
      <c r="D12" s="4" t="s">
        <v>83</v>
      </c>
      <c r="E12" s="4" t="s">
        <v>84</v>
      </c>
      <c r="F12" s="9">
        <f>'Team 7'!C21</f>
        <v>632.5</v>
      </c>
      <c r="G12" s="10">
        <f t="shared" si="4"/>
        <v>48.653846153846153</v>
      </c>
      <c r="H12" s="9">
        <f t="shared" si="0"/>
        <v>20</v>
      </c>
      <c r="I12" s="9">
        <f>'Team 7'!D21</f>
        <v>954.5</v>
      </c>
      <c r="J12" s="10">
        <f t="shared" si="5"/>
        <v>55.141536683997693</v>
      </c>
      <c r="K12" s="9">
        <f t="shared" si="1"/>
        <v>4</v>
      </c>
      <c r="L12" s="10">
        <f t="shared" si="2"/>
        <v>103.79538283784385</v>
      </c>
      <c r="M12" s="9">
        <f t="shared" si="3"/>
        <v>11</v>
      </c>
    </row>
    <row r="13" spans="1:13" ht="18.45" x14ac:dyDescent="0.5">
      <c r="A13" s="4">
        <v>21</v>
      </c>
      <c r="B13" s="5" t="s">
        <v>113</v>
      </c>
      <c r="C13" s="5" t="s">
        <v>114</v>
      </c>
      <c r="D13" s="4" t="s">
        <v>65</v>
      </c>
      <c r="E13" s="4" t="s">
        <v>69</v>
      </c>
      <c r="F13" s="9">
        <f>'Team 21'!C21</f>
        <v>852.5</v>
      </c>
      <c r="G13" s="10">
        <f t="shared" si="4"/>
        <v>65.57692307692308</v>
      </c>
      <c r="H13" s="9">
        <f t="shared" si="0"/>
        <v>10</v>
      </c>
      <c r="I13" s="9">
        <f>'Team 21'!D21</f>
        <v>610</v>
      </c>
      <c r="J13" s="10">
        <f t="shared" si="5"/>
        <v>35.23974581166955</v>
      </c>
      <c r="K13" s="9">
        <f t="shared" si="1"/>
        <v>15</v>
      </c>
      <c r="L13" s="10">
        <f t="shared" si="2"/>
        <v>100.81666888859263</v>
      </c>
      <c r="M13" s="9">
        <f t="shared" si="3"/>
        <v>12</v>
      </c>
    </row>
    <row r="14" spans="1:13" ht="18.45" x14ac:dyDescent="0.5">
      <c r="A14" s="4">
        <v>5</v>
      </c>
      <c r="B14" s="4" t="s">
        <v>75</v>
      </c>
      <c r="C14" s="4" t="s">
        <v>76</v>
      </c>
      <c r="D14" s="4" t="s">
        <v>65</v>
      </c>
      <c r="E14" s="4" t="s">
        <v>77</v>
      </c>
      <c r="F14" s="9">
        <f>'Team 5'!C21</f>
        <v>976</v>
      </c>
      <c r="G14" s="10">
        <f t="shared" si="4"/>
        <v>75.07692307692308</v>
      </c>
      <c r="H14" s="9">
        <f t="shared" si="0"/>
        <v>6</v>
      </c>
      <c r="I14" s="9">
        <f>'Team 5'!D21</f>
        <v>427</v>
      </c>
      <c r="J14" s="10">
        <f t="shared" si="5"/>
        <v>24.667822068168689</v>
      </c>
      <c r="K14" s="9">
        <f t="shared" si="1"/>
        <v>26</v>
      </c>
      <c r="L14" s="10">
        <f t="shared" si="2"/>
        <v>99.74474514509177</v>
      </c>
      <c r="M14" s="9">
        <f t="shared" si="3"/>
        <v>13</v>
      </c>
    </row>
    <row r="15" spans="1:13" ht="18.45" x14ac:dyDescent="0.5">
      <c r="A15" s="4">
        <v>14</v>
      </c>
      <c r="B15" s="5" t="s">
        <v>100</v>
      </c>
      <c r="C15" s="5" t="s">
        <v>101</v>
      </c>
      <c r="D15" s="4" t="s">
        <v>65</v>
      </c>
      <c r="E15" s="4" t="s">
        <v>77</v>
      </c>
      <c r="F15" s="9">
        <f>'Team 14'!C21</f>
        <v>624</v>
      </c>
      <c r="G15" s="10">
        <f t="shared" si="4"/>
        <v>48</v>
      </c>
      <c r="H15" s="9">
        <f t="shared" si="0"/>
        <v>21</v>
      </c>
      <c r="I15" s="9">
        <f>'Team 14'!D21</f>
        <v>787.5</v>
      </c>
      <c r="J15" s="10">
        <f t="shared" si="5"/>
        <v>45.493934142114384</v>
      </c>
      <c r="K15" s="9">
        <f t="shared" si="1"/>
        <v>9</v>
      </c>
      <c r="L15" s="10">
        <f t="shared" si="2"/>
        <v>93.493934142114384</v>
      </c>
      <c r="M15" s="9">
        <f t="shared" si="3"/>
        <v>14</v>
      </c>
    </row>
    <row r="16" spans="1:13" ht="18.45" x14ac:dyDescent="0.5">
      <c r="A16" s="4">
        <v>22</v>
      </c>
      <c r="B16" s="4" t="s">
        <v>115</v>
      </c>
      <c r="C16" s="6" t="s">
        <v>116</v>
      </c>
      <c r="D16" s="4" t="s">
        <v>65</v>
      </c>
      <c r="E16" s="4" t="s">
        <v>69</v>
      </c>
      <c r="F16" s="9">
        <f>'Team 22'!C21</f>
        <v>466</v>
      </c>
      <c r="G16" s="10">
        <f t="shared" si="4"/>
        <v>35.846153846153847</v>
      </c>
      <c r="H16" s="9">
        <f t="shared" si="0"/>
        <v>24</v>
      </c>
      <c r="I16" s="9">
        <f>'Team 22'!D21</f>
        <v>895.5</v>
      </c>
      <c r="J16" s="10">
        <f t="shared" si="5"/>
        <v>51.733102253032925</v>
      </c>
      <c r="K16" s="9">
        <f t="shared" si="1"/>
        <v>5</v>
      </c>
      <c r="L16" s="10">
        <f t="shared" si="2"/>
        <v>87.579256099186779</v>
      </c>
      <c r="M16" s="9">
        <f t="shared" si="3"/>
        <v>15</v>
      </c>
    </row>
    <row r="17" spans="1:13" ht="18.45" x14ac:dyDescent="0.5">
      <c r="A17" s="4">
        <v>2</v>
      </c>
      <c r="B17" s="4" t="s">
        <v>67</v>
      </c>
      <c r="C17" s="4" t="s">
        <v>68</v>
      </c>
      <c r="D17" s="4" t="s">
        <v>65</v>
      </c>
      <c r="E17" s="4" t="s">
        <v>69</v>
      </c>
      <c r="F17" s="9">
        <f>'Team 2'!C21</f>
        <v>770</v>
      </c>
      <c r="G17" s="10">
        <f t="shared" si="4"/>
        <v>59.230769230769234</v>
      </c>
      <c r="H17" s="9">
        <f t="shared" si="0"/>
        <v>13</v>
      </c>
      <c r="I17" s="9">
        <f>'Team 2'!D21</f>
        <v>433</v>
      </c>
      <c r="J17" s="10">
        <f t="shared" si="5"/>
        <v>25.014442518775276</v>
      </c>
      <c r="K17" s="9">
        <f t="shared" si="1"/>
        <v>22</v>
      </c>
      <c r="L17" s="10">
        <f t="shared" si="2"/>
        <v>84.245211749544509</v>
      </c>
      <c r="M17" s="9">
        <f t="shared" si="3"/>
        <v>16</v>
      </c>
    </row>
    <row r="18" spans="1:13" ht="18.45" x14ac:dyDescent="0.5">
      <c r="A18" s="4">
        <v>9</v>
      </c>
      <c r="B18" s="4" t="s">
        <v>87</v>
      </c>
      <c r="C18" s="4" t="s">
        <v>88</v>
      </c>
      <c r="D18" s="4" t="s">
        <v>65</v>
      </c>
      <c r="E18" s="4" t="s">
        <v>69</v>
      </c>
      <c r="F18" s="9">
        <f>'Team 9'!C21</f>
        <v>895.5</v>
      </c>
      <c r="G18" s="10">
        <f t="shared" si="4"/>
        <v>68.884615384615387</v>
      </c>
      <c r="H18" s="9">
        <f t="shared" si="0"/>
        <v>8</v>
      </c>
      <c r="I18" s="9">
        <f>'Team 9'!D21</f>
        <v>218.5</v>
      </c>
      <c r="J18" s="10">
        <f t="shared" si="5"/>
        <v>12.622761409589833</v>
      </c>
      <c r="K18" s="9">
        <f t="shared" si="1"/>
        <v>29</v>
      </c>
      <c r="L18" s="10">
        <f t="shared" si="2"/>
        <v>81.507376794205214</v>
      </c>
      <c r="M18" s="9">
        <f t="shared" si="3"/>
        <v>17</v>
      </c>
    </row>
    <row r="19" spans="1:13" ht="18.45" x14ac:dyDescent="0.5">
      <c r="A19" s="4">
        <v>27</v>
      </c>
      <c r="B19" s="4" t="s">
        <v>124</v>
      </c>
      <c r="C19" s="4" t="s">
        <v>125</v>
      </c>
      <c r="D19" s="4" t="s">
        <v>65</v>
      </c>
      <c r="E19" s="4"/>
      <c r="F19" s="9">
        <f>'Team 27'!C21</f>
        <v>660.5</v>
      </c>
      <c r="G19" s="10">
        <f t="shared" si="4"/>
        <v>50.807692307692307</v>
      </c>
      <c r="H19" s="9">
        <f t="shared" si="0"/>
        <v>17</v>
      </c>
      <c r="I19" s="9">
        <f>'Team 27'!D21</f>
        <v>439</v>
      </c>
      <c r="J19" s="10">
        <f t="shared" si="5"/>
        <v>25.361062969381859</v>
      </c>
      <c r="K19" s="9">
        <f t="shared" si="1"/>
        <v>20</v>
      </c>
      <c r="L19" s="10">
        <f t="shared" si="2"/>
        <v>76.168755277074169</v>
      </c>
      <c r="M19" s="9">
        <f t="shared" si="3"/>
        <v>18</v>
      </c>
    </row>
    <row r="20" spans="1:13" ht="18.45" x14ac:dyDescent="0.5">
      <c r="A20" s="4">
        <v>30</v>
      </c>
      <c r="B20" s="4" t="s">
        <v>130</v>
      </c>
      <c r="C20" s="4" t="s">
        <v>131</v>
      </c>
      <c r="D20" s="4" t="s">
        <v>83</v>
      </c>
      <c r="E20" s="4" t="s">
        <v>69</v>
      </c>
      <c r="F20" s="9">
        <f>'Team 30'!C21</f>
        <v>657.5</v>
      </c>
      <c r="G20" s="10">
        <f t="shared" si="4"/>
        <v>50.576923076923073</v>
      </c>
      <c r="H20" s="9">
        <f t="shared" si="0"/>
        <v>18</v>
      </c>
      <c r="I20" s="9">
        <f>'Team 30'!D21</f>
        <v>438</v>
      </c>
      <c r="J20" s="10">
        <f t="shared" si="5"/>
        <v>25.303292894280759</v>
      </c>
      <c r="K20" s="9">
        <f t="shared" si="1"/>
        <v>21</v>
      </c>
      <c r="L20" s="10">
        <f t="shared" si="2"/>
        <v>75.880215971203825</v>
      </c>
      <c r="M20" s="9">
        <f t="shared" si="3"/>
        <v>19</v>
      </c>
    </row>
    <row r="21" spans="1:13" ht="18.45" x14ac:dyDescent="0.5">
      <c r="A21" s="4">
        <v>12</v>
      </c>
      <c r="B21" s="4" t="s">
        <v>95</v>
      </c>
      <c r="C21" s="6" t="s">
        <v>96</v>
      </c>
      <c r="D21" s="4" t="s">
        <v>65</v>
      </c>
      <c r="E21" s="4"/>
      <c r="F21" s="9">
        <f>'Team 12'!C21</f>
        <v>611</v>
      </c>
      <c r="G21" s="10">
        <f t="shared" si="4"/>
        <v>47</v>
      </c>
      <c r="H21" s="9">
        <f t="shared" si="0"/>
        <v>22</v>
      </c>
      <c r="I21" s="9">
        <f>'Team 12'!D21</f>
        <v>496.5</v>
      </c>
      <c r="J21" s="10">
        <f t="shared" si="5"/>
        <v>28.682842287694974</v>
      </c>
      <c r="K21" s="9">
        <f t="shared" si="1"/>
        <v>18</v>
      </c>
      <c r="L21" s="10">
        <f t="shared" si="2"/>
        <v>75.682842287694967</v>
      </c>
      <c r="M21" s="9">
        <f t="shared" si="3"/>
        <v>20</v>
      </c>
    </row>
    <row r="22" spans="1:13" ht="18.45" x14ac:dyDescent="0.5">
      <c r="A22" s="4">
        <v>23</v>
      </c>
      <c r="B22" s="5" t="s">
        <v>117</v>
      </c>
      <c r="C22" s="6" t="s">
        <v>118</v>
      </c>
      <c r="D22" s="4" t="s">
        <v>83</v>
      </c>
      <c r="E22" s="4" t="s">
        <v>84</v>
      </c>
      <c r="F22" s="9">
        <f>'Team 23'!C21</f>
        <v>756</v>
      </c>
      <c r="G22" s="10">
        <f t="shared" si="4"/>
        <v>58.153846153846153</v>
      </c>
      <c r="H22" s="9">
        <f t="shared" si="0"/>
        <v>15</v>
      </c>
      <c r="I22" s="9">
        <f>'Team 23'!D21</f>
        <v>234.5</v>
      </c>
      <c r="J22" s="10">
        <f t="shared" si="5"/>
        <v>13.547082611207395</v>
      </c>
      <c r="K22" s="9">
        <f t="shared" si="1"/>
        <v>27</v>
      </c>
      <c r="L22" s="10">
        <f t="shared" si="2"/>
        <v>71.700928765053547</v>
      </c>
      <c r="M22" s="9">
        <f t="shared" si="3"/>
        <v>21</v>
      </c>
    </row>
    <row r="23" spans="1:13" ht="18.45" x14ac:dyDescent="0.5">
      <c r="A23" s="4">
        <v>4</v>
      </c>
      <c r="B23" s="4" t="s">
        <v>73</v>
      </c>
      <c r="C23" s="6" t="s">
        <v>74</v>
      </c>
      <c r="D23" s="4" t="s">
        <v>65</v>
      </c>
      <c r="E23" s="4" t="s">
        <v>69</v>
      </c>
      <c r="F23" s="9">
        <f>'Team 4'!C21</f>
        <v>768.5</v>
      </c>
      <c r="G23" s="10">
        <f t="shared" si="4"/>
        <v>59.115384615384613</v>
      </c>
      <c r="H23" s="9">
        <f t="shared" si="0"/>
        <v>14</v>
      </c>
      <c r="I23" s="9">
        <f>'Team 4'!D21</f>
        <v>214</v>
      </c>
      <c r="J23" s="10">
        <f t="shared" si="5"/>
        <v>12.362796071634893</v>
      </c>
      <c r="K23" s="9">
        <f t="shared" si="1"/>
        <v>31</v>
      </c>
      <c r="L23" s="10">
        <f t="shared" si="2"/>
        <v>71.478180687019503</v>
      </c>
      <c r="M23" s="9">
        <f t="shared" si="3"/>
        <v>22</v>
      </c>
    </row>
    <row r="24" spans="1:13" ht="18.45" x14ac:dyDescent="0.5">
      <c r="A24" s="4">
        <v>11</v>
      </c>
      <c r="B24" s="4" t="s">
        <v>92</v>
      </c>
      <c r="C24" s="4" t="s">
        <v>93</v>
      </c>
      <c r="D24" s="4" t="s">
        <v>83</v>
      </c>
      <c r="E24" s="4" t="s">
        <v>94</v>
      </c>
      <c r="F24" s="9">
        <f>'Team 11'!C21</f>
        <v>557</v>
      </c>
      <c r="G24" s="10">
        <f t="shared" si="4"/>
        <v>42.846153846153847</v>
      </c>
      <c r="H24" s="9">
        <f t="shared" si="0"/>
        <v>23</v>
      </c>
      <c r="I24" s="9">
        <f>'Team 11'!D21</f>
        <v>432</v>
      </c>
      <c r="J24" s="10">
        <f t="shared" si="5"/>
        <v>24.956672443674176</v>
      </c>
      <c r="K24" s="9">
        <f t="shared" si="1"/>
        <v>23</v>
      </c>
      <c r="L24" s="10">
        <f t="shared" si="2"/>
        <v>67.802826289828019</v>
      </c>
      <c r="M24" s="9">
        <f t="shared" si="3"/>
        <v>23</v>
      </c>
    </row>
    <row r="25" spans="1:13" ht="18.45" x14ac:dyDescent="0.5">
      <c r="A25" s="4">
        <v>19</v>
      </c>
      <c r="B25" s="4" t="s">
        <v>110</v>
      </c>
      <c r="C25" s="4" t="s">
        <v>111</v>
      </c>
      <c r="D25" s="4" t="s">
        <v>83</v>
      </c>
      <c r="E25" s="4" t="s">
        <v>77</v>
      </c>
      <c r="F25" s="9">
        <f>'Team 19'!C21</f>
        <v>327</v>
      </c>
      <c r="G25" s="10">
        <f t="shared" si="4"/>
        <v>25.153846153846153</v>
      </c>
      <c r="H25" s="9">
        <f t="shared" si="0"/>
        <v>29</v>
      </c>
      <c r="I25" s="9">
        <f>'Team 19'!D21</f>
        <v>733</v>
      </c>
      <c r="J25" s="10">
        <f t="shared" si="5"/>
        <v>42.345465049104561</v>
      </c>
      <c r="K25" s="9">
        <f t="shared" si="1"/>
        <v>11</v>
      </c>
      <c r="L25" s="10">
        <f t="shared" si="2"/>
        <v>67.499311202950707</v>
      </c>
      <c r="M25" s="9">
        <f t="shared" si="3"/>
        <v>24</v>
      </c>
    </row>
    <row r="26" spans="1:13" ht="18.45" x14ac:dyDescent="0.5">
      <c r="A26" s="4">
        <v>6</v>
      </c>
      <c r="B26" s="4" t="s">
        <v>78</v>
      </c>
      <c r="C26" s="4" t="s">
        <v>79</v>
      </c>
      <c r="D26" s="4" t="s">
        <v>65</v>
      </c>
      <c r="E26" s="4" t="s">
        <v>80</v>
      </c>
      <c r="F26" s="9">
        <f>'Team 6'!C21</f>
        <v>432.5</v>
      </c>
      <c r="G26" s="10">
        <f t="shared" si="4"/>
        <v>33.269230769230766</v>
      </c>
      <c r="H26" s="9">
        <f t="shared" si="0"/>
        <v>25</v>
      </c>
      <c r="I26" s="9">
        <f>'Team 6'!D21</f>
        <v>448</v>
      </c>
      <c r="J26" s="10">
        <f t="shared" si="5"/>
        <v>25.880993645291738</v>
      </c>
      <c r="K26" s="9">
        <f t="shared" si="1"/>
        <v>19</v>
      </c>
      <c r="L26" s="10">
        <f t="shared" si="2"/>
        <v>59.150224414522505</v>
      </c>
      <c r="M26" s="9">
        <f t="shared" si="3"/>
        <v>25</v>
      </c>
    </row>
    <row r="27" spans="1:13" ht="18.45" x14ac:dyDescent="0.5">
      <c r="A27" s="4">
        <v>20</v>
      </c>
      <c r="B27" s="5" t="s">
        <v>32</v>
      </c>
      <c r="C27" s="5" t="s">
        <v>112</v>
      </c>
      <c r="D27" s="4" t="s">
        <v>83</v>
      </c>
      <c r="E27" s="4" t="s">
        <v>77</v>
      </c>
      <c r="F27" s="9">
        <f>'Team 20'!C21</f>
        <v>331.5</v>
      </c>
      <c r="G27" s="10">
        <f t="shared" si="4"/>
        <v>25.5</v>
      </c>
      <c r="H27" s="9">
        <f t="shared" si="0"/>
        <v>27</v>
      </c>
      <c r="I27" s="9">
        <f>'Team 20'!D21</f>
        <v>561</v>
      </c>
      <c r="J27" s="10">
        <f t="shared" si="5"/>
        <v>32.40901213171577</v>
      </c>
      <c r="K27" s="9">
        <f t="shared" si="1"/>
        <v>16</v>
      </c>
      <c r="L27" s="10">
        <f t="shared" si="2"/>
        <v>57.90901213171577</v>
      </c>
      <c r="M27" s="9">
        <f t="shared" si="3"/>
        <v>26</v>
      </c>
    </row>
    <row r="28" spans="1:13" ht="18.45" x14ac:dyDescent="0.5">
      <c r="A28" s="7">
        <v>18</v>
      </c>
      <c r="B28" s="7" t="s">
        <v>108</v>
      </c>
      <c r="C28" s="21" t="s">
        <v>109</v>
      </c>
      <c r="D28" s="7" t="s">
        <v>65</v>
      </c>
      <c r="E28" s="7" t="s">
        <v>69</v>
      </c>
      <c r="F28" s="9">
        <f>'Team 18'!C21</f>
        <v>690</v>
      </c>
      <c r="G28" s="10">
        <f t="shared" si="4"/>
        <v>53.07692307692308</v>
      </c>
      <c r="H28" s="9">
        <f t="shared" si="0"/>
        <v>16</v>
      </c>
      <c r="I28" s="9">
        <f>'Team 18'!D21</f>
        <v>0</v>
      </c>
      <c r="J28" s="10">
        <f t="shared" si="5"/>
        <v>0</v>
      </c>
      <c r="K28" s="9">
        <f t="shared" si="1"/>
        <v>32</v>
      </c>
      <c r="L28" s="10">
        <f t="shared" si="2"/>
        <v>53.07692307692308</v>
      </c>
      <c r="M28" s="9">
        <f t="shared" si="3"/>
        <v>27</v>
      </c>
    </row>
    <row r="29" spans="1:13" ht="18.45" x14ac:dyDescent="0.5">
      <c r="A29" s="4">
        <v>28</v>
      </c>
      <c r="B29" s="4" t="s">
        <v>126</v>
      </c>
      <c r="C29" s="4" t="s">
        <v>127</v>
      </c>
      <c r="D29" s="4" t="s">
        <v>65</v>
      </c>
      <c r="E29" s="4"/>
      <c r="F29" s="9">
        <f>'Team 28'!C21</f>
        <v>215</v>
      </c>
      <c r="G29" s="10">
        <f t="shared" si="4"/>
        <v>16.538461538461537</v>
      </c>
      <c r="H29" s="9">
        <f t="shared" si="0"/>
        <v>31</v>
      </c>
      <c r="I29" s="9">
        <f>'Team 28'!D21</f>
        <v>536.5</v>
      </c>
      <c r="J29" s="10">
        <f t="shared" si="5"/>
        <v>30.993645291738879</v>
      </c>
      <c r="K29" s="9">
        <f t="shared" si="1"/>
        <v>17</v>
      </c>
      <c r="L29" s="10">
        <f t="shared" si="2"/>
        <v>47.532106830200419</v>
      </c>
      <c r="M29" s="9">
        <f t="shared" si="3"/>
        <v>28</v>
      </c>
    </row>
    <row r="30" spans="1:13" ht="18.45" x14ac:dyDescent="0.5">
      <c r="A30" s="4">
        <v>8</v>
      </c>
      <c r="B30" s="4" t="s">
        <v>85</v>
      </c>
      <c r="C30" s="5" t="s">
        <v>86</v>
      </c>
      <c r="D30" s="4" t="s">
        <v>65</v>
      </c>
      <c r="E30" s="4" t="s">
        <v>69</v>
      </c>
      <c r="F30" s="9">
        <f>'Team 8'!C21</f>
        <v>216.5</v>
      </c>
      <c r="G30" s="10">
        <f t="shared" si="4"/>
        <v>16.653846153846157</v>
      </c>
      <c r="H30" s="9">
        <f t="shared" si="0"/>
        <v>30</v>
      </c>
      <c r="I30" s="9">
        <f>'Team 8'!D21</f>
        <v>431</v>
      </c>
      <c r="J30" s="10">
        <f t="shared" si="5"/>
        <v>24.898902368573079</v>
      </c>
      <c r="K30" s="9">
        <f t="shared" si="1"/>
        <v>24</v>
      </c>
      <c r="L30" s="10">
        <f t="shared" si="2"/>
        <v>41.552748522419236</v>
      </c>
      <c r="M30" s="9">
        <f t="shared" si="3"/>
        <v>29</v>
      </c>
    </row>
    <row r="31" spans="1:13" ht="18.45" x14ac:dyDescent="0.5">
      <c r="A31" s="4">
        <v>17</v>
      </c>
      <c r="B31" s="4" t="s">
        <v>106</v>
      </c>
      <c r="C31" s="6" t="s">
        <v>107</v>
      </c>
      <c r="D31" s="4" t="s">
        <v>65</v>
      </c>
      <c r="E31" s="4" t="s">
        <v>77</v>
      </c>
      <c r="F31" s="9">
        <f>'Team 17'!C21</f>
        <v>214.5</v>
      </c>
      <c r="G31" s="10">
        <f t="shared" si="4"/>
        <v>16.5</v>
      </c>
      <c r="H31" s="9">
        <f t="shared" si="0"/>
        <v>32</v>
      </c>
      <c r="I31" s="9">
        <f>'Team 17'!D21</f>
        <v>430</v>
      </c>
      <c r="J31" s="10">
        <f t="shared" si="5"/>
        <v>24.841132293471983</v>
      </c>
      <c r="K31" s="9">
        <f t="shared" si="1"/>
        <v>25</v>
      </c>
      <c r="L31" s="10">
        <f t="shared" si="2"/>
        <v>41.341132293471986</v>
      </c>
      <c r="M31" s="9">
        <f t="shared" si="3"/>
        <v>30</v>
      </c>
    </row>
    <row r="32" spans="1:13" ht="18.45" x14ac:dyDescent="0.5">
      <c r="A32" s="4">
        <v>33</v>
      </c>
      <c r="B32" s="4" t="s">
        <v>136</v>
      </c>
      <c r="C32" s="4" t="s">
        <v>137</v>
      </c>
      <c r="D32" s="4" t="s">
        <v>83</v>
      </c>
      <c r="E32" s="4" t="s">
        <v>138</v>
      </c>
      <c r="F32" s="9">
        <f>'Team 33'!C21</f>
        <v>328</v>
      </c>
      <c r="G32" s="10">
        <f t="shared" si="4"/>
        <v>25.23076923076923</v>
      </c>
      <c r="H32" s="9">
        <f t="shared" si="0"/>
        <v>28</v>
      </c>
      <c r="I32" s="9">
        <f>'Team 33'!D21</f>
        <v>215.5</v>
      </c>
      <c r="J32" s="10">
        <f t="shared" si="5"/>
        <v>12.44945118428654</v>
      </c>
      <c r="K32" s="9">
        <f t="shared" si="1"/>
        <v>30</v>
      </c>
      <c r="L32" s="10">
        <f t="shared" si="2"/>
        <v>37.680220415055771</v>
      </c>
      <c r="M32" s="9">
        <f t="shared" si="3"/>
        <v>31</v>
      </c>
    </row>
    <row r="33" spans="1:13" ht="18.45" x14ac:dyDescent="0.5">
      <c r="A33" s="4">
        <v>24</v>
      </c>
      <c r="B33" s="4" t="s">
        <v>119</v>
      </c>
      <c r="C33" s="6" t="s">
        <v>120</v>
      </c>
      <c r="D33" s="4" t="s">
        <v>65</v>
      </c>
      <c r="E33" s="4"/>
      <c r="F33" s="9">
        <f>'Team 24'!C21</f>
        <v>392</v>
      </c>
      <c r="G33" s="10">
        <f t="shared" si="4"/>
        <v>30.153846153846153</v>
      </c>
      <c r="H33" s="9">
        <f t="shared" si="0"/>
        <v>26</v>
      </c>
      <c r="I33" s="9">
        <f>'Team 24'!D21</f>
        <v>0</v>
      </c>
      <c r="J33" s="10">
        <f t="shared" si="5"/>
        <v>0</v>
      </c>
      <c r="K33" s="9">
        <f t="shared" si="1"/>
        <v>32</v>
      </c>
      <c r="L33" s="10">
        <f t="shared" si="2"/>
        <v>30.153846153846153</v>
      </c>
      <c r="M33" s="9">
        <f t="shared" si="3"/>
        <v>32</v>
      </c>
    </row>
    <row r="34" spans="1:13" ht="18.45" x14ac:dyDescent="0.5">
      <c r="A34" s="4">
        <v>29</v>
      </c>
      <c r="B34" s="4" t="s">
        <v>128</v>
      </c>
      <c r="C34" s="4" t="s">
        <v>129</v>
      </c>
      <c r="D34" s="4" t="s">
        <v>65</v>
      </c>
      <c r="E34" s="4" t="s">
        <v>69</v>
      </c>
      <c r="F34" s="9">
        <f>'Team  29'!C21</f>
        <v>212</v>
      </c>
      <c r="G34" s="10">
        <f t="shared" si="4"/>
        <v>16.307692307692307</v>
      </c>
      <c r="H34" s="9">
        <f t="shared" si="0"/>
        <v>33</v>
      </c>
      <c r="I34" s="9">
        <f>'Team  29'!D21</f>
        <v>219</v>
      </c>
      <c r="J34" s="10">
        <f t="shared" si="5"/>
        <v>12.651646447140379</v>
      </c>
      <c r="K34" s="9">
        <f t="shared" si="1"/>
        <v>28</v>
      </c>
      <c r="L34" s="10">
        <f t="shared" si="2"/>
        <v>28.959338754832686</v>
      </c>
      <c r="M34" s="9">
        <f t="shared" si="3"/>
        <v>33</v>
      </c>
    </row>
    <row r="37" spans="1:13" ht="18.45" x14ac:dyDescent="0.5">
      <c r="B37" s="16" t="s">
        <v>168</v>
      </c>
      <c r="C37" s="16" t="s">
        <v>167</v>
      </c>
      <c r="D37" s="16" t="s">
        <v>23</v>
      </c>
      <c r="E37" s="16" t="s">
        <v>166</v>
      </c>
    </row>
    <row r="38" spans="1:13" ht="18.45" x14ac:dyDescent="0.5">
      <c r="B38" s="9" t="s">
        <v>169</v>
      </c>
      <c r="C38" s="9">
        <v>337</v>
      </c>
      <c r="D38" s="17">
        <v>1</v>
      </c>
      <c r="E38" s="9">
        <v>1</v>
      </c>
    </row>
    <row r="39" spans="1:13" ht="18.45" x14ac:dyDescent="0.5">
      <c r="B39" s="1"/>
      <c r="C39" s="1"/>
      <c r="D39" s="1"/>
      <c r="E39" s="1"/>
    </row>
    <row r="40" spans="1:13" ht="18.45" x14ac:dyDescent="0.5">
      <c r="B40" s="16" t="s">
        <v>154</v>
      </c>
      <c r="C40" s="18"/>
      <c r="D40" s="18"/>
      <c r="E40" s="18"/>
    </row>
    <row r="41" spans="1:13" ht="18.45" x14ac:dyDescent="0.5">
      <c r="B41" s="9" t="s">
        <v>153</v>
      </c>
      <c r="C41" s="13">
        <v>545</v>
      </c>
      <c r="D41" s="10">
        <f t="shared" ref="D41:D46" si="6">(C41/C$41)*100</f>
        <v>100</v>
      </c>
      <c r="E41" s="9">
        <v>1</v>
      </c>
    </row>
    <row r="42" spans="1:13" ht="18.45" x14ac:dyDescent="0.5">
      <c r="B42" s="9" t="s">
        <v>155</v>
      </c>
      <c r="C42" s="9">
        <v>452</v>
      </c>
      <c r="D42" s="10">
        <f t="shared" si="6"/>
        <v>82.935779816513772</v>
      </c>
      <c r="E42" s="9">
        <v>2</v>
      </c>
    </row>
    <row r="43" spans="1:13" ht="18.45" x14ac:dyDescent="0.5">
      <c r="B43" s="9" t="s">
        <v>156</v>
      </c>
      <c r="C43" s="9">
        <v>341</v>
      </c>
      <c r="D43" s="10">
        <f t="shared" si="6"/>
        <v>62.568807339449542</v>
      </c>
      <c r="E43" s="9">
        <v>3</v>
      </c>
    </row>
    <row r="44" spans="1:13" ht="18.45" x14ac:dyDescent="0.5">
      <c r="B44" s="9" t="s">
        <v>157</v>
      </c>
      <c r="C44" s="9">
        <v>325</v>
      </c>
      <c r="D44" s="10">
        <f t="shared" si="6"/>
        <v>59.633027522935777</v>
      </c>
      <c r="E44" s="9">
        <v>4</v>
      </c>
    </row>
    <row r="45" spans="1:13" ht="18.45" x14ac:dyDescent="0.5">
      <c r="B45" s="9" t="s">
        <v>158</v>
      </c>
      <c r="C45" s="9">
        <v>221</v>
      </c>
      <c r="D45" s="10">
        <f t="shared" si="6"/>
        <v>40.550458715596335</v>
      </c>
      <c r="E45" s="9">
        <v>5</v>
      </c>
    </row>
    <row r="46" spans="1:13" ht="18.45" x14ac:dyDescent="0.5">
      <c r="B46" s="9" t="s">
        <v>88</v>
      </c>
      <c r="C46" s="9">
        <v>0</v>
      </c>
      <c r="D46" s="10">
        <f t="shared" si="6"/>
        <v>0</v>
      </c>
      <c r="E46" s="9">
        <v>6</v>
      </c>
    </row>
    <row r="47" spans="1:13" ht="18.45" x14ac:dyDescent="0.5">
      <c r="B47" s="1"/>
      <c r="C47" s="1"/>
      <c r="D47" s="1"/>
      <c r="E47" s="1"/>
    </row>
    <row r="48" spans="1:13" ht="18.45" x14ac:dyDescent="0.5">
      <c r="B48" s="15" t="s">
        <v>152</v>
      </c>
      <c r="C48" s="19"/>
      <c r="D48" s="19"/>
      <c r="E48" s="19"/>
    </row>
    <row r="49" spans="2:5" ht="18.45" x14ac:dyDescent="0.5">
      <c r="B49" s="1" t="s">
        <v>159</v>
      </c>
      <c r="C49" s="20">
        <v>510</v>
      </c>
      <c r="D49" s="14">
        <f t="shared" ref="D49:D57" si="7">(C49/C$49)*100</f>
        <v>100</v>
      </c>
      <c r="E49" s="1">
        <v>1</v>
      </c>
    </row>
    <row r="50" spans="2:5" ht="18.45" x14ac:dyDescent="0.5">
      <c r="B50" s="1" t="s">
        <v>160</v>
      </c>
      <c r="C50" s="1">
        <v>447</v>
      </c>
      <c r="D50" s="14">
        <f t="shared" si="7"/>
        <v>87.647058823529406</v>
      </c>
      <c r="E50" s="1">
        <v>2</v>
      </c>
    </row>
    <row r="51" spans="2:5" ht="18.45" x14ac:dyDescent="0.5">
      <c r="B51" s="1" t="s">
        <v>153</v>
      </c>
      <c r="C51" s="1">
        <v>331</v>
      </c>
      <c r="D51" s="14">
        <f t="shared" si="7"/>
        <v>64.901960784313729</v>
      </c>
      <c r="E51" s="1">
        <v>3</v>
      </c>
    </row>
    <row r="52" spans="2:5" ht="18.45" x14ac:dyDescent="0.5">
      <c r="B52" s="1" t="s">
        <v>78</v>
      </c>
      <c r="C52" s="1">
        <v>323</v>
      </c>
      <c r="D52" s="14">
        <f t="shared" si="7"/>
        <v>63.333333333333329</v>
      </c>
      <c r="E52" s="1">
        <v>4</v>
      </c>
    </row>
    <row r="53" spans="2:5" ht="18.45" x14ac:dyDescent="0.5">
      <c r="B53" s="1" t="s">
        <v>161</v>
      </c>
      <c r="C53" s="1">
        <v>217</v>
      </c>
      <c r="D53" s="14">
        <f t="shared" si="7"/>
        <v>42.549019607843135</v>
      </c>
      <c r="E53" s="1">
        <v>5</v>
      </c>
    </row>
    <row r="54" spans="2:5" ht="18.45" x14ac:dyDescent="0.5">
      <c r="B54" s="1" t="s">
        <v>162</v>
      </c>
      <c r="C54" s="1">
        <v>216</v>
      </c>
      <c r="D54" s="14">
        <f t="shared" si="7"/>
        <v>42.352941176470587</v>
      </c>
      <c r="E54" s="1">
        <v>6</v>
      </c>
    </row>
    <row r="55" spans="2:5" ht="18.45" x14ac:dyDescent="0.5">
      <c r="B55" s="1" t="s">
        <v>163</v>
      </c>
      <c r="C55" s="1">
        <v>215</v>
      </c>
      <c r="D55" s="14">
        <f t="shared" si="7"/>
        <v>42.156862745098039</v>
      </c>
      <c r="E55" s="1">
        <v>7</v>
      </c>
    </row>
    <row r="56" spans="2:5" ht="18.45" x14ac:dyDescent="0.5">
      <c r="B56" s="1" t="s">
        <v>164</v>
      </c>
      <c r="C56" s="1">
        <v>213</v>
      </c>
      <c r="D56" s="14">
        <f t="shared" si="7"/>
        <v>41.764705882352942</v>
      </c>
      <c r="E56" s="1">
        <v>8</v>
      </c>
    </row>
    <row r="57" spans="2:5" ht="18.45" x14ac:dyDescent="0.5">
      <c r="B57" s="1" t="s">
        <v>165</v>
      </c>
      <c r="C57" s="1">
        <v>0</v>
      </c>
      <c r="D57" s="14">
        <f t="shared" si="7"/>
        <v>0</v>
      </c>
      <c r="E57" s="1">
        <v>9</v>
      </c>
    </row>
  </sheetData>
  <sortState ref="A2:M34">
    <sortCondition ref="M2:M34"/>
  </sortState>
  <pageMargins left="0.7" right="0.7" top="0.75" bottom="0.75" header="0.3" footer="0.3"/>
  <pageSetup paperSize="9" scale="48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24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>
        <v>2</v>
      </c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v>8</v>
      </c>
      <c r="D19" s="1">
        <v>2</v>
      </c>
      <c r="E19" s="1"/>
    </row>
    <row r="20" spans="1:5" ht="18.45" x14ac:dyDescent="0.5">
      <c r="A20" s="1"/>
      <c r="B20" s="2" t="s">
        <v>22</v>
      </c>
      <c r="C20" s="1">
        <v>9.5500000000000007</v>
      </c>
      <c r="D20" s="1">
        <v>1.85</v>
      </c>
      <c r="E20" s="1"/>
    </row>
    <row r="21" spans="1:5" ht="18.45" x14ac:dyDescent="0.5">
      <c r="A21" s="1"/>
      <c r="B21" s="2" t="s">
        <v>23</v>
      </c>
      <c r="C21" s="1">
        <f>(C19*100)+(C20*10)</f>
        <v>895.5</v>
      </c>
      <c r="D21" s="1">
        <f>(D19*100)+(D20*10)</f>
        <v>218.5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31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>
        <v>1</v>
      </c>
      <c r="D4" s="1"/>
      <c r="E4" s="1"/>
    </row>
    <row r="5" spans="1:5" ht="18.45" x14ac:dyDescent="0.5">
      <c r="A5" s="1" t="s">
        <v>7</v>
      </c>
      <c r="B5" s="1">
        <v>1</v>
      </c>
      <c r="C5" s="1"/>
      <c r="D5" s="1">
        <v>1</v>
      </c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>
        <v>2</v>
      </c>
      <c r="E12" s="1"/>
    </row>
    <row r="13" spans="1:5" ht="18.45" x14ac:dyDescent="0.5">
      <c r="A13" s="1" t="s">
        <v>15</v>
      </c>
      <c r="B13" s="1">
        <v>2</v>
      </c>
      <c r="C13" s="1"/>
      <c r="D13" s="1">
        <v>2</v>
      </c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2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>
        <v>2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10</v>
      </c>
      <c r="D19" s="1">
        <v>14</v>
      </c>
      <c r="E19" s="1"/>
    </row>
    <row r="20" spans="1:5" ht="18.45" x14ac:dyDescent="0.5">
      <c r="A20" s="1"/>
      <c r="B20" s="2" t="s">
        <v>22</v>
      </c>
      <c r="C20" s="1">
        <v>26.85</v>
      </c>
      <c r="D20" s="1">
        <v>33.1</v>
      </c>
      <c r="E20" s="1"/>
    </row>
    <row r="21" spans="1:5" ht="18.45" x14ac:dyDescent="0.5">
      <c r="A21" s="1"/>
      <c r="B21" s="2" t="s">
        <v>23</v>
      </c>
      <c r="C21" s="1">
        <f>((C19*100)+(C20*10))/2</f>
        <v>634.25</v>
      </c>
      <c r="D21" s="1">
        <f>(D19*100)+(D20*10)</f>
        <v>1731</v>
      </c>
    </row>
    <row r="22" spans="1:5" ht="18.45" x14ac:dyDescent="0.5">
      <c r="A22" s="1"/>
      <c r="B22" s="1" t="s">
        <v>151</v>
      </c>
      <c r="C22" s="1">
        <v>1268.5</v>
      </c>
      <c r="D22" s="1"/>
      <c r="E22" s="11" t="s">
        <v>148</v>
      </c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39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>
        <v>1</v>
      </c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5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5.7</v>
      </c>
      <c r="D20" s="1">
        <v>3.2</v>
      </c>
      <c r="E20" s="1"/>
    </row>
    <row r="21" spans="1:5" ht="18.45" x14ac:dyDescent="0.5">
      <c r="A21" s="1"/>
      <c r="B21" s="2" t="s">
        <v>23</v>
      </c>
      <c r="C21" s="1">
        <f>(C19*100)+(C20*10)</f>
        <v>557</v>
      </c>
      <c r="D21" s="1">
        <f>(D19*100)+(D20*10)</f>
        <v>432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44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>
        <v>1</v>
      </c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5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11.1</v>
      </c>
      <c r="D20" s="1">
        <v>9.65</v>
      </c>
      <c r="E20" s="1"/>
    </row>
    <row r="21" spans="1:5" ht="18.45" x14ac:dyDescent="0.5">
      <c r="A21" s="1"/>
      <c r="B21" s="2" t="s">
        <v>23</v>
      </c>
      <c r="C21" s="1">
        <f>(C19*100)+(C20*10)</f>
        <v>611</v>
      </c>
      <c r="D21" s="1">
        <f>(D19*100)+(D20*10)</f>
        <v>496.5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41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>
        <v>2</v>
      </c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2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9</v>
      </c>
      <c r="D19" s="1">
        <v>7</v>
      </c>
      <c r="E19" s="1"/>
    </row>
    <row r="20" spans="1:5" ht="18.45" x14ac:dyDescent="0.5">
      <c r="A20" s="1"/>
      <c r="B20" s="2" t="s">
        <v>22</v>
      </c>
      <c r="C20" s="1">
        <v>11.55</v>
      </c>
      <c r="D20" s="1">
        <v>15.2</v>
      </c>
      <c r="E20" s="1"/>
    </row>
    <row r="21" spans="1:5" ht="18.45" x14ac:dyDescent="0.5">
      <c r="A21" s="1"/>
      <c r="B21" s="2" t="s">
        <v>23</v>
      </c>
      <c r="C21" s="1">
        <f>(C19*100)+(C20*10)</f>
        <v>1015.5</v>
      </c>
      <c r="D21" s="1">
        <f>(D19*100)+(D20*10)</f>
        <v>852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46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>
        <v>2</v>
      </c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5</v>
      </c>
      <c r="D19" s="1">
        <v>7</v>
      </c>
      <c r="E19" s="1"/>
    </row>
    <row r="20" spans="1:5" ht="18.45" x14ac:dyDescent="0.5">
      <c r="A20" s="1"/>
      <c r="B20" s="2" t="s">
        <v>22</v>
      </c>
      <c r="C20" s="1">
        <v>12.4</v>
      </c>
      <c r="D20" s="1">
        <v>8.75</v>
      </c>
      <c r="E20" s="1"/>
    </row>
    <row r="21" spans="1:5" ht="18.45" x14ac:dyDescent="0.5">
      <c r="A21" s="1"/>
      <c r="B21" s="2" t="s">
        <v>23</v>
      </c>
      <c r="C21" s="1">
        <f>(C19*100)+(C20*10)</f>
        <v>624</v>
      </c>
      <c r="D21" s="1">
        <f>(D19*100)+(D20*10)</f>
        <v>787.5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48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>
        <v>1</v>
      </c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>
        <v>1</v>
      </c>
      <c r="D12" s="1">
        <v>2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>
        <v>2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7</v>
      </c>
      <c r="D19" s="1">
        <v>9</v>
      </c>
      <c r="E19" s="1"/>
    </row>
    <row r="20" spans="1:5" ht="18.45" x14ac:dyDescent="0.5">
      <c r="A20" s="1"/>
      <c r="B20" s="2" t="s">
        <v>22</v>
      </c>
      <c r="C20" s="1">
        <v>7.4</v>
      </c>
      <c r="D20" s="1">
        <v>9.85</v>
      </c>
      <c r="E20" s="1"/>
    </row>
    <row r="21" spans="1:5" ht="18.45" x14ac:dyDescent="0.5">
      <c r="A21" s="1"/>
      <c r="B21" s="2" t="s">
        <v>23</v>
      </c>
      <c r="C21" s="1">
        <f>(C19*100)+(C20*10)</f>
        <v>774</v>
      </c>
      <c r="D21" s="1">
        <f>(D19*100)+(D20*10)</f>
        <v>998.5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36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>
        <v>1</v>
      </c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>
        <v>1</v>
      </c>
      <c r="D12" s="1">
        <v>2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9</v>
      </c>
      <c r="D19" s="1">
        <v>6</v>
      </c>
      <c r="E19" s="1"/>
    </row>
    <row r="20" spans="1:5" ht="18.45" x14ac:dyDescent="0.5">
      <c r="A20" s="1"/>
      <c r="B20" s="2" t="s">
        <v>22</v>
      </c>
      <c r="C20" s="1">
        <v>15.7</v>
      </c>
      <c r="D20" s="1">
        <v>11.35</v>
      </c>
      <c r="E20" s="1"/>
    </row>
    <row r="21" spans="1:5" ht="18.45" x14ac:dyDescent="0.5">
      <c r="A21" s="1"/>
      <c r="B21" s="2" t="s">
        <v>23</v>
      </c>
      <c r="C21" s="1">
        <f>(C19*100)+(C20*10)</f>
        <v>1057</v>
      </c>
      <c r="D21" s="1">
        <f>(D19*100)+(D20*10)</f>
        <v>713.5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27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2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1.45</v>
      </c>
      <c r="D20" s="1">
        <v>3</v>
      </c>
      <c r="E20" s="1"/>
    </row>
    <row r="21" spans="1:5" ht="18.45" x14ac:dyDescent="0.5">
      <c r="A21" s="1"/>
      <c r="B21" s="2" t="s">
        <v>23</v>
      </c>
      <c r="C21" s="1">
        <f>(C19*100)+(C20*10)</f>
        <v>214.5</v>
      </c>
      <c r="D21" s="1">
        <f>(D19*100)+(D20*10)</f>
        <v>430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29" sqref="A29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40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>
        <v>1</v>
      </c>
      <c r="E10" s="1"/>
    </row>
    <row r="11" spans="1:5" ht="18.45" x14ac:dyDescent="0.5">
      <c r="A11" s="1" t="s">
        <v>13</v>
      </c>
      <c r="B11" s="1">
        <v>1</v>
      </c>
      <c r="C11" s="1"/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6</v>
      </c>
      <c r="D19" s="1">
        <v>6</v>
      </c>
      <c r="E19" s="1"/>
    </row>
    <row r="20" spans="1:5" ht="18.45" x14ac:dyDescent="0.5">
      <c r="A20" s="1"/>
      <c r="B20" s="2" t="s">
        <v>22</v>
      </c>
      <c r="C20" s="1">
        <v>9</v>
      </c>
      <c r="D20" s="1">
        <v>11.65</v>
      </c>
      <c r="E20" s="1"/>
    </row>
    <row r="21" spans="1:5" ht="18.45" x14ac:dyDescent="0.5">
      <c r="A21" s="1"/>
      <c r="B21" s="2" t="s">
        <v>23</v>
      </c>
      <c r="C21" s="1">
        <f>(C19*100)+(C20*10)</f>
        <v>690</v>
      </c>
      <c r="D21" s="1">
        <v>0</v>
      </c>
      <c r="E21" s="1" t="s">
        <v>146</v>
      </c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0" sqref="E20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42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>
        <v>2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7</v>
      </c>
      <c r="D19" s="1">
        <f>SUM(D4:D18)</f>
        <v>7</v>
      </c>
      <c r="E19" s="1"/>
    </row>
    <row r="20" spans="1:5" ht="18.45" x14ac:dyDescent="0.5">
      <c r="A20" s="1"/>
      <c r="B20" s="2" t="s">
        <v>22</v>
      </c>
      <c r="C20" s="1">
        <v>14.3</v>
      </c>
      <c r="D20" s="1">
        <v>11.5</v>
      </c>
      <c r="E20" s="1"/>
    </row>
    <row r="21" spans="1:5" ht="18.45" x14ac:dyDescent="0.5">
      <c r="A21" s="1"/>
      <c r="B21" s="2" t="s">
        <v>23</v>
      </c>
      <c r="C21" s="1">
        <f>(C19*100)+(C20*10)</f>
        <v>843</v>
      </c>
      <c r="D21" s="1">
        <f>(D19*100)+(D20*10)</f>
        <v>815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28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>
        <v>1</v>
      </c>
      <c r="E10" s="1"/>
    </row>
    <row r="11" spans="1:5" ht="18.45" x14ac:dyDescent="0.5">
      <c r="A11" s="1" t="s">
        <v>13</v>
      </c>
      <c r="B11" s="1">
        <v>1</v>
      </c>
      <c r="C11" s="1"/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3</v>
      </c>
      <c r="D19" s="12">
        <v>6</v>
      </c>
      <c r="E19" s="1"/>
    </row>
    <row r="20" spans="1:5" ht="18.45" x14ac:dyDescent="0.5">
      <c r="A20" s="1"/>
      <c r="B20" s="2" t="s">
        <v>22</v>
      </c>
      <c r="C20" s="1">
        <v>2.7</v>
      </c>
      <c r="D20" s="1">
        <v>13.3</v>
      </c>
      <c r="E20" s="1"/>
    </row>
    <row r="21" spans="1:5" ht="18.45" x14ac:dyDescent="0.5">
      <c r="A21" s="1"/>
      <c r="B21" s="2" t="s">
        <v>23</v>
      </c>
      <c r="C21" s="1">
        <f>(C19*100)+(C20*10)</f>
        <v>327</v>
      </c>
      <c r="D21" s="1">
        <f>(D19*100)+(D20*10)</f>
        <v>733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33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3</v>
      </c>
      <c r="D19" s="1">
        <v>5</v>
      </c>
      <c r="E19" s="1"/>
    </row>
    <row r="20" spans="1:5" ht="18.45" x14ac:dyDescent="0.5">
      <c r="A20" s="1"/>
      <c r="B20" s="2" t="s">
        <v>22</v>
      </c>
      <c r="C20" s="1">
        <v>3.15</v>
      </c>
      <c r="D20" s="1">
        <v>6.1</v>
      </c>
      <c r="E20" s="1"/>
    </row>
    <row r="21" spans="1:5" ht="18.45" x14ac:dyDescent="0.5">
      <c r="A21" s="1"/>
      <c r="B21" s="2" t="s">
        <v>23</v>
      </c>
      <c r="C21" s="1">
        <f>(C19*100)+(C20*10)</f>
        <v>331.5</v>
      </c>
      <c r="D21" s="1">
        <f>(D19*100)+(D20*10)</f>
        <v>561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25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>
        <v>2</v>
      </c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2</v>
      </c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7</v>
      </c>
      <c r="D19" s="1">
        <v>5</v>
      </c>
      <c r="E19" s="1"/>
    </row>
    <row r="20" spans="1:5" ht="18.45" x14ac:dyDescent="0.5">
      <c r="A20" s="1"/>
      <c r="B20" s="2" t="s">
        <v>22</v>
      </c>
      <c r="C20" s="1">
        <v>15.25</v>
      </c>
      <c r="D20" s="1">
        <v>11</v>
      </c>
      <c r="E20" s="1"/>
    </row>
    <row r="21" spans="1:5" ht="18.45" x14ac:dyDescent="0.5">
      <c r="A21" s="1"/>
      <c r="B21" s="2" t="s">
        <v>23</v>
      </c>
      <c r="C21" s="1">
        <f>(C19*100)+(C20*10)</f>
        <v>852.5</v>
      </c>
      <c r="D21" s="1">
        <f>(D19*100)+(D20*10)</f>
        <v>610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54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>
        <v>1</v>
      </c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>
        <v>2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4</v>
      </c>
      <c r="D19" s="1">
        <v>8</v>
      </c>
      <c r="E19" s="1"/>
    </row>
    <row r="20" spans="1:5" ht="18.45" x14ac:dyDescent="0.5">
      <c r="A20" s="1"/>
      <c r="B20" s="2" t="s">
        <v>22</v>
      </c>
      <c r="C20" s="1">
        <v>6.6</v>
      </c>
      <c r="D20" s="1">
        <v>9.5500000000000007</v>
      </c>
      <c r="E20" s="1"/>
    </row>
    <row r="21" spans="1:5" ht="18.45" x14ac:dyDescent="0.5">
      <c r="A21" s="1"/>
      <c r="B21" s="2" t="s">
        <v>23</v>
      </c>
      <c r="C21" s="1">
        <f>(C19*100)+(C20*10)</f>
        <v>466</v>
      </c>
      <c r="D21" s="1">
        <f>(D19*100)+(D20*10)</f>
        <v>895.5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43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1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6</v>
      </c>
      <c r="D19" s="1">
        <v>2</v>
      </c>
      <c r="E19" s="1"/>
    </row>
    <row r="20" spans="1:5" ht="18.45" x14ac:dyDescent="0.5">
      <c r="A20" s="1"/>
      <c r="B20" s="2" t="s">
        <v>22</v>
      </c>
      <c r="C20" s="1">
        <v>15.6</v>
      </c>
      <c r="D20" s="1">
        <v>3.45</v>
      </c>
      <c r="E20" s="1"/>
    </row>
    <row r="21" spans="1:5" ht="18.45" x14ac:dyDescent="0.5">
      <c r="A21" s="1"/>
      <c r="B21" s="2" t="s">
        <v>23</v>
      </c>
      <c r="C21" s="1">
        <f>(C19*100)+(C20*10)</f>
        <v>756</v>
      </c>
      <c r="D21" s="1">
        <f>(D19*100)+(D20*10)</f>
        <v>234.5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2" sqref="E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49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/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3</v>
      </c>
      <c r="D19" s="1"/>
      <c r="E19" s="1"/>
    </row>
    <row r="20" spans="1:5" ht="18.45" x14ac:dyDescent="0.5">
      <c r="A20" s="1"/>
      <c r="B20" s="2" t="s">
        <v>22</v>
      </c>
      <c r="C20" s="1">
        <v>9.1999999999999993</v>
      </c>
      <c r="D20" s="1"/>
      <c r="E20" s="1"/>
    </row>
    <row r="21" spans="1:5" ht="18.45" x14ac:dyDescent="0.5">
      <c r="A21" s="1"/>
      <c r="B21" s="2" t="s">
        <v>23</v>
      </c>
      <c r="C21" s="1">
        <f>(C19*100)+(C20*10)</f>
        <v>392</v>
      </c>
      <c r="D21" s="1">
        <v>0</v>
      </c>
      <c r="E21" s="1" t="s">
        <v>147</v>
      </c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56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>
        <v>2</v>
      </c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>
        <v>1</v>
      </c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>
        <v>1</v>
      </c>
      <c r="E10" s="1"/>
    </row>
    <row r="11" spans="1:5" ht="18.45" x14ac:dyDescent="0.5">
      <c r="A11" s="1" t="s">
        <v>13</v>
      </c>
      <c r="B11" s="1">
        <v>1</v>
      </c>
      <c r="C11" s="1"/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>
        <v>1</v>
      </c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>
        <v>2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10</v>
      </c>
      <c r="D19" s="1">
        <v>8</v>
      </c>
      <c r="E19" s="1"/>
    </row>
    <row r="20" spans="1:5" ht="18.45" x14ac:dyDescent="0.5">
      <c r="A20" s="1"/>
      <c r="B20" s="2" t="s">
        <v>22</v>
      </c>
      <c r="C20" s="1">
        <v>23.25</v>
      </c>
      <c r="D20" s="1">
        <v>24.6</v>
      </c>
      <c r="E20" s="1"/>
    </row>
    <row r="21" spans="1:5" ht="18.45" x14ac:dyDescent="0.5">
      <c r="A21" s="1"/>
      <c r="B21" s="2" t="s">
        <v>23</v>
      </c>
      <c r="C21" s="1">
        <f>(C19*100)+(C20*10)</f>
        <v>1232.5</v>
      </c>
      <c r="D21" s="1">
        <f>(D19*100)+(D20*10)</f>
        <v>1046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34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>
        <v>2</v>
      </c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8</v>
      </c>
      <c r="D19" s="1">
        <v>6</v>
      </c>
      <c r="E19" s="1"/>
    </row>
    <row r="20" spans="1:5" ht="18.45" x14ac:dyDescent="0.5">
      <c r="A20" s="1"/>
      <c r="B20" s="2" t="s">
        <v>22</v>
      </c>
      <c r="C20" s="1">
        <v>16.350000000000001</v>
      </c>
      <c r="D20" s="1">
        <v>9.1999999999999993</v>
      </c>
      <c r="E20" s="1"/>
    </row>
    <row r="21" spans="1:5" ht="18.45" x14ac:dyDescent="0.5">
      <c r="A21" s="1"/>
      <c r="B21" s="2" t="s">
        <v>23</v>
      </c>
      <c r="C21" s="1">
        <f>(C19*100)+(C20*10)</f>
        <v>963.5</v>
      </c>
      <c r="D21" s="1">
        <f>(D19*100)+(D20*10)</f>
        <v>692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53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>
        <v>2</v>
      </c>
      <c r="D6" s="1"/>
      <c r="E6" s="1"/>
    </row>
    <row r="7" spans="1:5" ht="18.45" x14ac:dyDescent="0.5">
      <c r="A7" s="1" t="s">
        <v>9</v>
      </c>
      <c r="B7" s="1">
        <v>2</v>
      </c>
      <c r="C7" s="1"/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6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6.05</v>
      </c>
      <c r="D20" s="1">
        <v>3.9</v>
      </c>
      <c r="E20" s="1"/>
    </row>
    <row r="21" spans="1:5" ht="18.45" x14ac:dyDescent="0.5">
      <c r="A21" s="1"/>
      <c r="B21" s="2" t="s">
        <v>23</v>
      </c>
      <c r="C21" s="1">
        <f>(C19*100)+(C20*10)</f>
        <v>660.5</v>
      </c>
      <c r="D21" s="1">
        <f>(D19*100)+(D20*10)</f>
        <v>439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4" sqref="D24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52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>
        <v>1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2</v>
      </c>
      <c r="D19" s="1">
        <v>5</v>
      </c>
      <c r="E19" s="1"/>
    </row>
    <row r="20" spans="1:5" ht="18.45" x14ac:dyDescent="0.5">
      <c r="A20" s="1"/>
      <c r="B20" s="2" t="s">
        <v>22</v>
      </c>
      <c r="C20" s="1">
        <v>1.5</v>
      </c>
      <c r="D20" s="1">
        <v>3.65</v>
      </c>
      <c r="E20" s="1"/>
    </row>
    <row r="21" spans="1:5" ht="18.45" x14ac:dyDescent="0.5">
      <c r="A21" s="1"/>
      <c r="B21" s="2" t="s">
        <v>23</v>
      </c>
      <c r="C21" s="1">
        <f>(C19*100)+(C20*10)</f>
        <v>215</v>
      </c>
      <c r="D21" s="1">
        <f>(D19*100)+(D20*10)</f>
        <v>536.5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1" sqref="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47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>
        <v>1</v>
      </c>
      <c r="D12" s="1">
        <v>1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7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7</v>
      </c>
      <c r="D20" s="1">
        <v>3.3</v>
      </c>
      <c r="E20" s="1"/>
    </row>
    <row r="21" spans="1:5" ht="18.45" x14ac:dyDescent="0.5">
      <c r="A21" s="1"/>
      <c r="B21" s="2" t="s">
        <v>23</v>
      </c>
      <c r="C21" s="1">
        <f>(C19*100)+(C20*10)</f>
        <v>770</v>
      </c>
      <c r="D21" s="1">
        <f>(D19*100)+(D20*10)</f>
        <v>433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26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2</v>
      </c>
      <c r="D19" s="1">
        <v>2</v>
      </c>
      <c r="E19" s="1"/>
    </row>
    <row r="20" spans="1:5" ht="18.45" x14ac:dyDescent="0.5">
      <c r="A20" s="1"/>
      <c r="B20" s="2" t="s">
        <v>22</v>
      </c>
      <c r="C20" s="1">
        <v>1.2</v>
      </c>
      <c r="D20" s="1">
        <v>1.9</v>
      </c>
      <c r="E20" s="1"/>
    </row>
    <row r="21" spans="1:5" ht="18.45" x14ac:dyDescent="0.5">
      <c r="A21" s="1"/>
      <c r="B21" s="2" t="s">
        <v>23</v>
      </c>
      <c r="C21" s="1">
        <f>(C19*100)+(C20*10)</f>
        <v>212</v>
      </c>
      <c r="D21" s="1">
        <f>(D19*100)+(D20*10)</f>
        <v>219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29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2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6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5.75</v>
      </c>
      <c r="D20" s="1">
        <v>3.8</v>
      </c>
      <c r="E20" s="1"/>
    </row>
    <row r="21" spans="1:5" ht="18.45" x14ac:dyDescent="0.5">
      <c r="A21" s="1"/>
      <c r="B21" s="2" t="s">
        <v>23</v>
      </c>
      <c r="C21" s="1">
        <f>(C19*100)+(C20*10)</f>
        <v>657.5</v>
      </c>
      <c r="D21" s="1">
        <f>(D19*100)+(D20*10)</f>
        <v>438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55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>
        <v>1</v>
      </c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>
        <v>2</v>
      </c>
      <c r="D12" s="1">
        <v>1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>
        <v>1</v>
      </c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11</v>
      </c>
      <c r="D19" s="1">
        <v>6</v>
      </c>
      <c r="E19" s="1"/>
    </row>
    <row r="20" spans="1:5" ht="18.45" x14ac:dyDescent="0.5">
      <c r="A20" s="1"/>
      <c r="B20" s="2" t="s">
        <v>22</v>
      </c>
      <c r="C20" s="1">
        <v>20</v>
      </c>
      <c r="D20" s="1">
        <v>4.2</v>
      </c>
      <c r="E20" s="1"/>
    </row>
    <row r="21" spans="1:5" ht="18.45" x14ac:dyDescent="0.5">
      <c r="A21" s="1"/>
      <c r="B21" s="2" t="s">
        <v>23</v>
      </c>
      <c r="C21" s="1">
        <f>(C19*100)+(C20*10)</f>
        <v>1300</v>
      </c>
      <c r="D21" s="1">
        <f>(D19*100)+(D20*10)</f>
        <v>642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1" sqref="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30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>
        <v>1</v>
      </c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>
        <v>2</v>
      </c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8</v>
      </c>
      <c r="D19" s="1">
        <v>7</v>
      </c>
      <c r="E19" s="1"/>
    </row>
    <row r="20" spans="1:5" ht="18.45" x14ac:dyDescent="0.5">
      <c r="A20" s="1"/>
      <c r="B20" s="2" t="s">
        <v>22</v>
      </c>
      <c r="C20" s="1">
        <v>8.75</v>
      </c>
      <c r="D20" s="1">
        <v>6.9</v>
      </c>
      <c r="E20" s="1"/>
    </row>
    <row r="21" spans="1:5" ht="18.45" x14ac:dyDescent="0.5">
      <c r="A21" s="1"/>
      <c r="B21" s="2" t="s">
        <v>23</v>
      </c>
      <c r="C21" s="1">
        <f>(C19*100)+(C20*10)</f>
        <v>887.5</v>
      </c>
      <c r="D21" s="1">
        <f>(D19*100)+(D20*10)</f>
        <v>769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51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3</v>
      </c>
      <c r="D19" s="1">
        <v>2</v>
      </c>
      <c r="E19" s="1"/>
    </row>
    <row r="20" spans="1:5" ht="18.45" x14ac:dyDescent="0.5">
      <c r="A20" s="1"/>
      <c r="B20" s="2" t="s">
        <v>22</v>
      </c>
      <c r="C20" s="1">
        <v>2.8</v>
      </c>
      <c r="D20" s="1">
        <v>1.55</v>
      </c>
      <c r="E20" s="1"/>
    </row>
    <row r="21" spans="1:5" ht="18.45" x14ac:dyDescent="0.5">
      <c r="A21" s="1"/>
      <c r="B21" s="2" t="s">
        <v>23</v>
      </c>
      <c r="C21" s="1">
        <f>(C19*100)+(C20*10)</f>
        <v>328</v>
      </c>
      <c r="D21" s="1">
        <f>(D19*100)+(D20*10)</f>
        <v>215.5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57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>
        <v>1</v>
      </c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2</v>
      </c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>
        <v>2</v>
      </c>
      <c r="D12" s="1">
        <v>2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2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10</v>
      </c>
      <c r="D19" s="1">
        <v>7</v>
      </c>
      <c r="E19" s="1"/>
    </row>
    <row r="20" spans="1:5" ht="18.45" x14ac:dyDescent="0.5">
      <c r="A20" s="1"/>
      <c r="B20" s="2" t="s">
        <v>22</v>
      </c>
      <c r="C20" s="1">
        <v>19.3</v>
      </c>
      <c r="D20" s="1">
        <v>12.3</v>
      </c>
      <c r="E20" s="1"/>
    </row>
    <row r="21" spans="1:5" ht="18.45" x14ac:dyDescent="0.5">
      <c r="A21" s="1"/>
      <c r="B21" s="2" t="s">
        <v>23</v>
      </c>
      <c r="C21" s="1">
        <f>(C19*100)+(C20*10)</f>
        <v>1193</v>
      </c>
      <c r="D21" s="1">
        <f>(D19*100)+(D20*10)</f>
        <v>823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2" sqref="D22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37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>
        <v>1</v>
      </c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6</v>
      </c>
      <c r="D19" s="1">
        <v>2</v>
      </c>
      <c r="E19" s="1"/>
    </row>
    <row r="20" spans="1:5" ht="18.45" x14ac:dyDescent="0.5">
      <c r="A20" s="1"/>
      <c r="B20" s="2" t="s">
        <v>22</v>
      </c>
      <c r="C20" s="1">
        <v>16.850000000000001</v>
      </c>
      <c r="D20" s="1">
        <v>1.4</v>
      </c>
      <c r="E20" s="1"/>
    </row>
    <row r="21" spans="1:5" ht="18.45" x14ac:dyDescent="0.5">
      <c r="A21" s="1"/>
      <c r="B21" s="2" t="s">
        <v>23</v>
      </c>
      <c r="C21" s="1">
        <f>(C19*100)+(C20*10)</f>
        <v>768.5</v>
      </c>
      <c r="D21" s="1">
        <f>(D19*100)+(D20*10)</f>
        <v>214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35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>
        <v>2</v>
      </c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>
        <v>1</v>
      </c>
      <c r="D15" s="1"/>
      <c r="E15" s="1"/>
    </row>
    <row r="16" spans="1:5" ht="18.45" x14ac:dyDescent="0.5">
      <c r="A16" s="1" t="s">
        <v>18</v>
      </c>
      <c r="B16" s="1">
        <v>2</v>
      </c>
      <c r="C16" s="1">
        <v>2</v>
      </c>
      <c r="D16" s="1">
        <v>1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>
        <v>1</v>
      </c>
      <c r="E18" s="1"/>
    </row>
    <row r="19" spans="1:5" ht="18.45" x14ac:dyDescent="0.5">
      <c r="A19" s="2" t="s">
        <v>21</v>
      </c>
      <c r="B19" s="1">
        <v>28</v>
      </c>
      <c r="C19" s="1">
        <f>SUM(C4:C18)</f>
        <v>8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17.600000000000001</v>
      </c>
      <c r="D20" s="1">
        <v>2.7</v>
      </c>
      <c r="E20" s="1"/>
    </row>
    <row r="21" spans="1:5" ht="18.45" x14ac:dyDescent="0.5">
      <c r="A21" s="1"/>
      <c r="B21" s="2" t="s">
        <v>23</v>
      </c>
      <c r="C21" s="1">
        <f>(C19*100)+(C20*10)</f>
        <v>976</v>
      </c>
      <c r="D21" s="1">
        <f>(D19*100)+(D20*10)</f>
        <v>427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50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>
        <v>2</v>
      </c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/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>
        <v>1</v>
      </c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4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3.25</v>
      </c>
      <c r="D20" s="1">
        <v>4.8</v>
      </c>
      <c r="E20" s="1"/>
    </row>
    <row r="21" spans="1:5" ht="18.45" x14ac:dyDescent="0.5">
      <c r="A21" s="1"/>
      <c r="B21" s="2" t="s">
        <v>23</v>
      </c>
      <c r="C21" s="1">
        <f>(C19*100)+(C20*10)</f>
        <v>432.5</v>
      </c>
      <c r="D21" s="1">
        <f>(D19*100)+(D20*10)</f>
        <v>448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1" sqref="C21:D21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38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>
        <v>1</v>
      </c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>
        <v>1</v>
      </c>
      <c r="D10" s="1"/>
      <c r="E10" s="1"/>
    </row>
    <row r="11" spans="1:5" ht="18.45" x14ac:dyDescent="0.5">
      <c r="A11" s="1" t="s">
        <v>13</v>
      </c>
      <c r="B11" s="1">
        <v>1</v>
      </c>
      <c r="C11" s="1">
        <v>1</v>
      </c>
      <c r="D11" s="1">
        <v>1</v>
      </c>
      <c r="E11" s="1"/>
    </row>
    <row r="12" spans="1:5" ht="18.45" x14ac:dyDescent="0.5">
      <c r="A12" s="1" t="s">
        <v>14</v>
      </c>
      <c r="B12" s="1">
        <v>2</v>
      </c>
      <c r="C12" s="1"/>
      <c r="D12" s="1">
        <v>1</v>
      </c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>
        <v>1</v>
      </c>
      <c r="E15" s="1"/>
    </row>
    <row r="16" spans="1:5" ht="18.45" x14ac:dyDescent="0.5">
      <c r="A16" s="1" t="s">
        <v>18</v>
      </c>
      <c r="B16" s="1">
        <v>2</v>
      </c>
      <c r="C16" s="1">
        <v>1</v>
      </c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5</v>
      </c>
      <c r="D19" s="1">
        <v>8</v>
      </c>
      <c r="E19" s="1"/>
    </row>
    <row r="20" spans="1:5" ht="18.45" x14ac:dyDescent="0.5">
      <c r="A20" s="1"/>
      <c r="B20" s="2" t="s">
        <v>22</v>
      </c>
      <c r="C20" s="1">
        <v>13.25</v>
      </c>
      <c r="D20" s="1">
        <v>15.45</v>
      </c>
      <c r="E20" s="1"/>
    </row>
    <row r="21" spans="1:5" ht="18.45" x14ac:dyDescent="0.5">
      <c r="A21" s="1"/>
      <c r="B21" s="2" t="s">
        <v>23</v>
      </c>
      <c r="C21" s="1">
        <f>(C19*100)+(C20*10)</f>
        <v>632.5</v>
      </c>
      <c r="D21" s="1">
        <f>(D19*100)+(D20*10)</f>
        <v>954.5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4.6" x14ac:dyDescent="0.4"/>
  <cols>
    <col min="1" max="1" width="19.23046875" customWidth="1"/>
    <col min="2" max="2" width="26.61328125" customWidth="1"/>
    <col min="3" max="3" width="9.07421875" customWidth="1"/>
    <col min="4" max="4" width="8.69140625" customWidth="1"/>
  </cols>
  <sheetData>
    <row r="1" spans="1:5" ht="18.45" x14ac:dyDescent="0.5">
      <c r="A1" s="2" t="s">
        <v>0</v>
      </c>
      <c r="B1" s="1"/>
      <c r="C1" s="1"/>
      <c r="D1" s="1"/>
      <c r="E1" s="1"/>
    </row>
    <row r="2" spans="1:5" ht="18.45" x14ac:dyDescent="0.5">
      <c r="A2" s="2" t="s">
        <v>1</v>
      </c>
      <c r="B2" s="1" t="s">
        <v>45</v>
      </c>
      <c r="C2" s="1"/>
      <c r="D2" s="1"/>
      <c r="E2" s="1"/>
    </row>
    <row r="3" spans="1:5" ht="18.45" x14ac:dyDescent="0.5">
      <c r="A3" s="2" t="s">
        <v>2</v>
      </c>
      <c r="B3" s="2" t="s">
        <v>3</v>
      </c>
      <c r="C3" s="2" t="s">
        <v>4</v>
      </c>
      <c r="D3" s="2" t="s">
        <v>5</v>
      </c>
      <c r="E3" s="1"/>
    </row>
    <row r="4" spans="1:5" ht="18.45" x14ac:dyDescent="0.5">
      <c r="A4" s="1" t="s">
        <v>6</v>
      </c>
      <c r="B4" s="1">
        <v>2</v>
      </c>
      <c r="C4" s="1"/>
      <c r="D4" s="1"/>
      <c r="E4" s="1"/>
    </row>
    <row r="5" spans="1:5" ht="18.45" x14ac:dyDescent="0.5">
      <c r="A5" s="1" t="s">
        <v>7</v>
      </c>
      <c r="B5" s="1">
        <v>1</v>
      </c>
      <c r="C5" s="1"/>
      <c r="D5" s="1"/>
      <c r="E5" s="1"/>
    </row>
    <row r="6" spans="1:5" ht="18.45" x14ac:dyDescent="0.5">
      <c r="A6" s="1" t="s">
        <v>8</v>
      </c>
      <c r="B6" s="1">
        <v>2</v>
      </c>
      <c r="C6" s="1"/>
      <c r="D6" s="1"/>
      <c r="E6" s="1"/>
    </row>
    <row r="7" spans="1:5" ht="18.45" x14ac:dyDescent="0.5">
      <c r="A7" s="1" t="s">
        <v>9</v>
      </c>
      <c r="B7" s="1">
        <v>2</v>
      </c>
      <c r="C7" s="1">
        <v>2</v>
      </c>
      <c r="D7" s="1">
        <v>2</v>
      </c>
      <c r="E7" s="1"/>
    </row>
    <row r="8" spans="1:5" ht="18.45" x14ac:dyDescent="0.5">
      <c r="A8" s="1" t="s">
        <v>10</v>
      </c>
      <c r="B8" s="1">
        <v>2</v>
      </c>
      <c r="C8" s="1"/>
      <c r="D8" s="1"/>
      <c r="E8" s="1"/>
    </row>
    <row r="9" spans="1:5" ht="18.45" x14ac:dyDescent="0.5">
      <c r="A9" s="1" t="s">
        <v>11</v>
      </c>
      <c r="B9" s="1">
        <v>2</v>
      </c>
      <c r="C9" s="1"/>
      <c r="D9" s="1"/>
      <c r="E9" s="1"/>
    </row>
    <row r="10" spans="1:5" ht="18.45" x14ac:dyDescent="0.5">
      <c r="A10" s="1" t="s">
        <v>12</v>
      </c>
      <c r="B10" s="1">
        <v>2</v>
      </c>
      <c r="C10" s="1"/>
      <c r="D10" s="1"/>
      <c r="E10" s="1"/>
    </row>
    <row r="11" spans="1:5" ht="18.45" x14ac:dyDescent="0.5">
      <c r="A11" s="1" t="s">
        <v>13</v>
      </c>
      <c r="B11" s="1">
        <v>1</v>
      </c>
      <c r="C11" s="1"/>
      <c r="D11" s="1"/>
      <c r="E11" s="1"/>
    </row>
    <row r="12" spans="1:5" ht="18.45" x14ac:dyDescent="0.5">
      <c r="A12" s="1" t="s">
        <v>14</v>
      </c>
      <c r="B12" s="1">
        <v>2</v>
      </c>
      <c r="C12" s="1"/>
      <c r="D12" s="1"/>
      <c r="E12" s="1"/>
    </row>
    <row r="13" spans="1:5" ht="18.45" x14ac:dyDescent="0.5">
      <c r="A13" s="1" t="s">
        <v>15</v>
      </c>
      <c r="B13" s="1">
        <v>2</v>
      </c>
      <c r="C13" s="1"/>
      <c r="D13" s="1"/>
      <c r="E13" s="1"/>
    </row>
    <row r="14" spans="1:5" ht="18.45" x14ac:dyDescent="0.5">
      <c r="A14" s="1" t="s">
        <v>16</v>
      </c>
      <c r="B14" s="1">
        <v>2</v>
      </c>
      <c r="C14" s="1"/>
      <c r="D14" s="1"/>
      <c r="E14" s="1"/>
    </row>
    <row r="15" spans="1:5" ht="18.45" x14ac:dyDescent="0.5">
      <c r="A15" s="1" t="s">
        <v>17</v>
      </c>
      <c r="B15" s="1">
        <v>2</v>
      </c>
      <c r="C15" s="1"/>
      <c r="D15" s="1"/>
      <c r="E15" s="1"/>
    </row>
    <row r="16" spans="1:5" ht="18.45" x14ac:dyDescent="0.5">
      <c r="A16" s="1" t="s">
        <v>18</v>
      </c>
      <c r="B16" s="1">
        <v>2</v>
      </c>
      <c r="C16" s="1"/>
      <c r="D16" s="1">
        <v>2</v>
      </c>
      <c r="E16" s="1"/>
    </row>
    <row r="17" spans="1:5" ht="18.45" x14ac:dyDescent="0.5">
      <c r="A17" s="1" t="s">
        <v>19</v>
      </c>
      <c r="B17" s="1">
        <v>2</v>
      </c>
      <c r="C17" s="1"/>
      <c r="D17" s="1"/>
      <c r="E17" s="1"/>
    </row>
    <row r="18" spans="1:5" ht="18.45" x14ac:dyDescent="0.5">
      <c r="A18" s="1" t="s">
        <v>20</v>
      </c>
      <c r="B18" s="1">
        <v>2</v>
      </c>
      <c r="C18" s="1"/>
      <c r="D18" s="1"/>
      <c r="E18" s="1"/>
    </row>
    <row r="19" spans="1:5" ht="18.45" x14ac:dyDescent="0.5">
      <c r="A19" s="2" t="s">
        <v>21</v>
      </c>
      <c r="B19" s="1">
        <v>28</v>
      </c>
      <c r="C19" s="1">
        <f>SUM(C4:C18)</f>
        <v>2</v>
      </c>
      <c r="D19" s="1">
        <v>4</v>
      </c>
      <c r="E19" s="1"/>
    </row>
    <row r="20" spans="1:5" ht="18.45" x14ac:dyDescent="0.5">
      <c r="A20" s="1"/>
      <c r="B20" s="2" t="s">
        <v>22</v>
      </c>
      <c r="C20" s="1">
        <v>1.65</v>
      </c>
      <c r="D20" s="1">
        <v>3.1</v>
      </c>
      <c r="E20" s="1"/>
    </row>
    <row r="21" spans="1:5" ht="18.45" x14ac:dyDescent="0.5">
      <c r="A21" s="1"/>
      <c r="B21" s="2" t="s">
        <v>23</v>
      </c>
      <c r="C21" s="1">
        <f>(C19*100)+(C20*10)</f>
        <v>216.5</v>
      </c>
      <c r="D21" s="1">
        <f>(D19*100)+(D20*10)</f>
        <v>431</v>
      </c>
      <c r="E21" s="1"/>
    </row>
    <row r="22" spans="1:5" ht="18.45" x14ac:dyDescent="0.5">
      <c r="A22" s="1"/>
      <c r="B22" s="1"/>
      <c r="C22" s="1"/>
      <c r="D22" s="1"/>
      <c r="E22" s="1"/>
    </row>
    <row r="23" spans="1:5" ht="18.45" x14ac:dyDescent="0.5">
      <c r="A23" s="1"/>
      <c r="B23" s="1"/>
      <c r="C23" s="1"/>
      <c r="D23" s="1"/>
      <c r="E23" s="1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Totals</vt:lpstr>
      <vt:lpstr>Team  1</vt:lpstr>
      <vt:lpstr>Team 2</vt:lpstr>
      <vt:lpstr>Team 3</vt:lpstr>
      <vt:lpstr>Team 4</vt:lpstr>
      <vt:lpstr>Team 5</vt:lpstr>
      <vt:lpstr>Team 6</vt:lpstr>
      <vt:lpstr>Team 7</vt:lpstr>
      <vt:lpstr>Team 8</vt:lpstr>
      <vt:lpstr>Team 9</vt:lpstr>
      <vt:lpstr>Team 10</vt:lpstr>
      <vt:lpstr>Team 11</vt:lpstr>
      <vt:lpstr>Team 12</vt:lpstr>
      <vt:lpstr>Team 13</vt:lpstr>
      <vt:lpstr>Team 14</vt:lpstr>
      <vt:lpstr>Team 15</vt:lpstr>
      <vt:lpstr>Team 16</vt:lpstr>
      <vt:lpstr>Team 17</vt:lpstr>
      <vt:lpstr>Team 18</vt:lpstr>
      <vt:lpstr>Team 19</vt:lpstr>
      <vt:lpstr>Team 20</vt:lpstr>
      <vt:lpstr>Team 21</vt:lpstr>
      <vt:lpstr>Team 22</vt:lpstr>
      <vt:lpstr>Team 23</vt:lpstr>
      <vt:lpstr>Team 24</vt:lpstr>
      <vt:lpstr>Team 25</vt:lpstr>
      <vt:lpstr>Team 26</vt:lpstr>
      <vt:lpstr>Team 27</vt:lpstr>
      <vt:lpstr>Team 28</vt:lpstr>
      <vt:lpstr>Team  29</vt:lpstr>
      <vt:lpstr>Team 30</vt:lpstr>
      <vt:lpstr>Team 31</vt:lpstr>
      <vt:lpstr>Team 32</vt:lpstr>
      <vt:lpstr>Team 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Harrison</dc:creator>
  <cp:lastModifiedBy>Rob Harrison</cp:lastModifiedBy>
  <cp:lastPrinted>2016-01-31T06:18:49Z</cp:lastPrinted>
  <dcterms:created xsi:type="dcterms:W3CDTF">2016-01-30T05:38:09Z</dcterms:created>
  <dcterms:modified xsi:type="dcterms:W3CDTF">2016-01-31T18:04:08Z</dcterms:modified>
</cp:coreProperties>
</file>